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02EE190D-D239-4B52-8B55-18C8D543BFE2}" xr6:coauthVersionLast="47" xr6:coauthVersionMax="47" xr10:uidLastSave="{00000000-0000-0000-0000-000000000000}"/>
  <bookViews>
    <workbookView xWindow="-108" yWindow="-108" windowWidth="23256" windowHeight="13896" xr2:uid="{D35B46EF-0154-4A73-AFDF-008822D1BC26}"/>
  </bookViews>
  <sheets>
    <sheet name="PFA vs. Bid Data (OPM Version)" sheetId="1" r:id="rId1"/>
  </sheets>
  <definedNames>
    <definedName name="_xlnm.Print_Area" localSheetId="0">'PFA vs. Bid Data (OPM Version)'!$A$1:$T$132</definedName>
    <definedName name="_xlnm.Print_Titles" localSheetId="0">'PFA vs. Bid Data (OPM Version)'!$1:$3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J5" i="1"/>
  <c r="D6" i="1"/>
  <c r="J6" i="1"/>
  <c r="D7" i="1"/>
  <c r="J7" i="1"/>
  <c r="D8" i="1"/>
  <c r="J8" i="1"/>
  <c r="B9" i="1"/>
  <c r="C9" i="1"/>
  <c r="D9" i="1" s="1"/>
  <c r="E9" i="1" s="1"/>
  <c r="G9" i="1"/>
  <c r="I9" i="1"/>
  <c r="D11" i="1"/>
  <c r="E11" i="1" s="1"/>
  <c r="I11" i="1"/>
  <c r="J11" i="1" s="1"/>
  <c r="D14" i="1"/>
  <c r="J14" i="1"/>
  <c r="D15" i="1"/>
  <c r="J15" i="1"/>
  <c r="D16" i="1"/>
  <c r="J16" i="1"/>
  <c r="D17" i="1"/>
  <c r="J17" i="1"/>
  <c r="D18" i="1"/>
  <c r="J18" i="1"/>
  <c r="R18" i="1"/>
  <c r="D19" i="1"/>
  <c r="J19" i="1"/>
  <c r="D20" i="1"/>
  <c r="J20" i="1"/>
  <c r="R20" i="1"/>
  <c r="D21" i="1"/>
  <c r="J21" i="1"/>
  <c r="D22" i="1"/>
  <c r="J22" i="1"/>
  <c r="D23" i="1"/>
  <c r="J23" i="1"/>
  <c r="D24" i="1"/>
  <c r="J24" i="1"/>
  <c r="B25" i="1"/>
  <c r="C25" i="1"/>
  <c r="G25" i="1"/>
  <c r="D29" i="1"/>
  <c r="J29" i="1"/>
  <c r="D30" i="1"/>
  <c r="J30" i="1"/>
  <c r="D31" i="1"/>
  <c r="J31" i="1"/>
  <c r="D32" i="1"/>
  <c r="J32" i="1"/>
  <c r="D33" i="1"/>
  <c r="J33" i="1"/>
  <c r="B34" i="1"/>
  <c r="B44" i="1" s="1"/>
  <c r="C34" i="1"/>
  <c r="G34" i="1"/>
  <c r="G44" i="1" s="1"/>
  <c r="I34" i="1"/>
  <c r="I44" i="1" s="1"/>
  <c r="J34" i="1"/>
  <c r="D36" i="1"/>
  <c r="J36" i="1"/>
  <c r="D37" i="1"/>
  <c r="J37" i="1"/>
  <c r="D38" i="1"/>
  <c r="J38" i="1"/>
  <c r="D39" i="1"/>
  <c r="J39" i="1"/>
  <c r="D40" i="1"/>
  <c r="J40" i="1"/>
  <c r="D41" i="1"/>
  <c r="J41" i="1"/>
  <c r="D42" i="1"/>
  <c r="J42" i="1"/>
  <c r="D43" i="1"/>
  <c r="J43" i="1"/>
  <c r="C44" i="1"/>
  <c r="D46" i="1"/>
  <c r="E46" i="1"/>
  <c r="J46" i="1"/>
  <c r="D48" i="1"/>
  <c r="J48" i="1"/>
  <c r="D49" i="1"/>
  <c r="J49" i="1"/>
  <c r="D50" i="1"/>
  <c r="J50" i="1"/>
  <c r="B51" i="1"/>
  <c r="C51" i="1"/>
  <c r="G51" i="1"/>
  <c r="I51" i="1"/>
  <c r="J51" i="1"/>
  <c r="D53" i="1"/>
  <c r="J53" i="1"/>
  <c r="D54" i="1"/>
  <c r="J54" i="1"/>
  <c r="D55" i="1"/>
  <c r="J55" i="1"/>
  <c r="D56" i="1"/>
  <c r="J56" i="1"/>
  <c r="D57" i="1"/>
  <c r="J57" i="1"/>
  <c r="D58" i="1"/>
  <c r="J58" i="1"/>
  <c r="D59" i="1"/>
  <c r="J59" i="1"/>
  <c r="D60" i="1"/>
  <c r="J60" i="1"/>
  <c r="D61" i="1"/>
  <c r="J61" i="1"/>
  <c r="D62" i="1"/>
  <c r="J62" i="1"/>
  <c r="D63" i="1"/>
  <c r="J63" i="1"/>
  <c r="D64" i="1"/>
  <c r="J64" i="1"/>
  <c r="D65" i="1"/>
  <c r="J65" i="1"/>
  <c r="D66" i="1"/>
  <c r="J66" i="1"/>
  <c r="D67" i="1"/>
  <c r="J67" i="1"/>
  <c r="D68" i="1"/>
  <c r="J68" i="1"/>
  <c r="D69" i="1"/>
  <c r="J69" i="1"/>
  <c r="D70" i="1"/>
  <c r="J70" i="1"/>
  <c r="D71" i="1"/>
  <c r="J71" i="1"/>
  <c r="D72" i="1"/>
  <c r="J72" i="1"/>
  <c r="D73" i="1"/>
  <c r="J73" i="1"/>
  <c r="D74" i="1"/>
  <c r="J74" i="1"/>
  <c r="D75" i="1"/>
  <c r="J75" i="1"/>
  <c r="D76" i="1"/>
  <c r="J76" i="1"/>
  <c r="D77" i="1"/>
  <c r="J77" i="1"/>
  <c r="D78" i="1"/>
  <c r="J78" i="1"/>
  <c r="D79" i="1"/>
  <c r="J79" i="1"/>
  <c r="D80" i="1"/>
  <c r="J80" i="1"/>
  <c r="B82" i="1"/>
  <c r="C82" i="1"/>
  <c r="D82" i="1" s="1"/>
  <c r="E82" i="1" s="1"/>
  <c r="G82" i="1"/>
  <c r="I82" i="1"/>
  <c r="J82" i="1"/>
  <c r="D84" i="1"/>
  <c r="J84" i="1"/>
  <c r="D85" i="1"/>
  <c r="J85" i="1"/>
  <c r="B86" i="1"/>
  <c r="C86" i="1"/>
  <c r="G86" i="1"/>
  <c r="I86" i="1"/>
  <c r="D88" i="1"/>
  <c r="J88" i="1"/>
  <c r="D89" i="1"/>
  <c r="J89" i="1"/>
  <c r="D90" i="1"/>
  <c r="J90" i="1"/>
  <c r="D91" i="1"/>
  <c r="J91" i="1"/>
  <c r="B92" i="1"/>
  <c r="C92" i="1"/>
  <c r="D92" i="1" s="1"/>
  <c r="E92" i="1" s="1"/>
  <c r="G92" i="1"/>
  <c r="I92" i="1"/>
  <c r="J92" i="1"/>
  <c r="D94" i="1"/>
  <c r="J94" i="1"/>
  <c r="D95" i="1"/>
  <c r="J95" i="1"/>
  <c r="D96" i="1"/>
  <c r="J96" i="1"/>
  <c r="D97" i="1"/>
  <c r="J97" i="1"/>
  <c r="B98" i="1"/>
  <c r="D98" i="1" s="1"/>
  <c r="E98" i="1" s="1"/>
  <c r="C98" i="1"/>
  <c r="G98" i="1"/>
  <c r="I98" i="1"/>
  <c r="G105" i="1"/>
  <c r="K34" i="1" s="1"/>
  <c r="I109" i="1"/>
  <c r="I110" i="1"/>
  <c r="B112" i="1"/>
  <c r="G112" i="1"/>
  <c r="I112" i="1"/>
  <c r="I114" i="1"/>
  <c r="I115" i="1"/>
  <c r="B117" i="1"/>
  <c r="G117" i="1"/>
  <c r="B119" i="1"/>
  <c r="G119" i="1"/>
  <c r="B121" i="1"/>
  <c r="G121" i="1"/>
  <c r="G120" i="1" l="1"/>
  <c r="B120" i="1"/>
  <c r="B122" i="1" s="1"/>
  <c r="J86" i="1"/>
  <c r="K86" i="1" s="1"/>
  <c r="C99" i="1"/>
  <c r="B102" i="1" s="1"/>
  <c r="D86" i="1"/>
  <c r="E86" i="1" s="1"/>
  <c r="D51" i="1"/>
  <c r="E51" i="1" s="1"/>
  <c r="G99" i="1"/>
  <c r="G101" i="1" s="1"/>
  <c r="D25" i="1"/>
  <c r="E25" i="1" s="1"/>
  <c r="J9" i="1"/>
  <c r="I117" i="1"/>
  <c r="J44" i="1"/>
  <c r="K44" i="1" s="1"/>
  <c r="D44" i="1"/>
  <c r="E44" i="1" s="1"/>
  <c r="B99" i="1"/>
  <c r="G122" i="1"/>
  <c r="I122" i="1" s="1"/>
  <c r="I99" i="1"/>
  <c r="G102" i="1" s="1"/>
  <c r="J25" i="1"/>
  <c r="K25" i="1" s="1"/>
  <c r="I102" i="1"/>
  <c r="J98" i="1"/>
  <c r="K98" i="1" s="1"/>
  <c r="D34" i="1"/>
  <c r="E34" i="1" s="1"/>
  <c r="K92" i="1"/>
  <c r="K82" i="1"/>
  <c r="I25" i="1"/>
  <c r="K11" i="1"/>
  <c r="K9" i="1"/>
  <c r="K51" i="1"/>
  <c r="K46" i="1"/>
  <c r="I120" i="1" l="1"/>
  <c r="D99" i="1"/>
  <c r="E99" i="1" s="1"/>
  <c r="B101" i="1"/>
  <c r="G104" i="1"/>
  <c r="G125" i="1"/>
  <c r="I101" i="1"/>
  <c r="J99" i="1"/>
  <c r="K99" i="1" s="1"/>
  <c r="G106" i="1" l="1"/>
  <c r="B125" i="1"/>
  <c r="B104" i="1"/>
  <c r="B106" i="1" s="1"/>
  <c r="I104" i="1" l="1"/>
  <c r="B124" i="1"/>
  <c r="B126" i="1" s="1"/>
  <c r="B107" i="1"/>
  <c r="I125" i="1"/>
  <c r="G124" i="1"/>
  <c r="I106" i="1"/>
  <c r="G107" i="1"/>
  <c r="I107" i="1" s="1"/>
  <c r="I124" i="1" l="1"/>
  <c r="G126" i="1"/>
  <c r="I1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6BFFD265-912E-485D-B01C-F981CC93A7DD}">
      <text>
        <r>
          <rPr>
            <b/>
            <sz val="9"/>
            <color indexed="81"/>
            <rFont val="Tahoma"/>
            <family val="2"/>
          </rPr>
          <t>Author:</t>
        </r>
        <r>
          <rPr>
            <sz val="9"/>
            <color indexed="81"/>
            <rFont val="Tahoma"/>
            <family val="2"/>
          </rPr>
          <t xml:space="preserve">
PFA Execution Date - Refer to Legal Tab</t>
        </r>
      </text>
    </comment>
  </commentList>
</comments>
</file>

<file path=xl/sharedStrings.xml><?xml version="1.0" encoding="utf-8"?>
<sst xmlns="http://schemas.openxmlformats.org/spreadsheetml/2006/main" count="356" uniqueCount="335">
  <si>
    <t>(City/Town/District) of (xxx)</t>
  </si>
  <si>
    <t>Date</t>
  </si>
  <si>
    <t>School Name</t>
  </si>
  <si>
    <t>MSBA ID:</t>
  </si>
  <si>
    <t>Yes</t>
  </si>
  <si>
    <t>PVC</t>
  </si>
  <si>
    <t>District-Owned Panels</t>
  </si>
  <si>
    <t>Punched/Ribbon</t>
  </si>
  <si>
    <t>TOTAL PROJECT BUDGET  -  ALL COSTS ASSOCIATED WITH THE PROJECT ARE SUBJECT TO 963 CMR 2.17(5)</t>
  </si>
  <si>
    <r>
      <t xml:space="preserve">MSBA Board Approved PFA Budget
</t>
    </r>
    <r>
      <rPr>
        <b/>
        <sz val="10"/>
        <color rgb="FFFF0000"/>
        <rFont val="Arial"/>
        <family val="2"/>
      </rPr>
      <t>(Board Date)</t>
    </r>
  </si>
  <si>
    <t>Scope Items Excluded from the Basis of Estimated Total Facilities Grant or Otherwise Ineligible</t>
  </si>
  <si>
    <t>Basis of Estimated Total Facilities Grant</t>
  </si>
  <si>
    <r>
      <t>Estimated Maximum Total Facilities Grant</t>
    </r>
    <r>
      <rPr>
        <b/>
        <vertAlign val="superscript"/>
        <sz val="10"/>
        <rFont val="Arial"/>
        <family val="2"/>
      </rPr>
      <t>1</t>
    </r>
  </si>
  <si>
    <r>
      <t xml:space="preserve">Proposed Revised PFA Budget                                                           </t>
    </r>
    <r>
      <rPr>
        <b/>
        <sz val="10"/>
        <color rgb="FFFF0000"/>
        <rFont val="Arial"/>
        <family val="2"/>
      </rPr>
      <t>(GC Signed Contract Date)</t>
    </r>
  </si>
  <si>
    <t>ProPay
Cost Category</t>
  </si>
  <si>
    <t>Comments</t>
  </si>
  <si>
    <t>Cells highlighted in yellow include equations established for the calculation of the project's Maximum Total Facilities Grant and for the analysis of the project's budget.  The equations in the highlighted cells should not be changed.</t>
  </si>
  <si>
    <t>No</t>
  </si>
  <si>
    <t>EPDM</t>
  </si>
  <si>
    <t>Leased Panels</t>
  </si>
  <si>
    <t>Curtainwall</t>
  </si>
  <si>
    <t>Feasibility Study Agreement</t>
  </si>
  <si>
    <t>Shingle</t>
  </si>
  <si>
    <t>No Panels</t>
  </si>
  <si>
    <t>Storefront</t>
  </si>
  <si>
    <t>OPM Feasibility Study</t>
  </si>
  <si>
    <t>0001-0000</t>
  </si>
  <si>
    <t xml:space="preserve">Questionnaire (answer questions with reference to the Bid Documents, not the SD submission): </t>
  </si>
  <si>
    <t>TPO</t>
  </si>
  <si>
    <t>A&amp;E Feasibility Study</t>
  </si>
  <si>
    <t>0002-0000</t>
  </si>
  <si>
    <t>Metal</t>
  </si>
  <si>
    <t>Env. &amp; Site</t>
  </si>
  <si>
    <t>0003-0000</t>
  </si>
  <si>
    <t xml:space="preserve">For All Projects: </t>
  </si>
  <si>
    <t>Restoration</t>
  </si>
  <si>
    <t>Other</t>
  </si>
  <si>
    <t>0004-0000</t>
  </si>
  <si>
    <t>Feasibility Study Agreement Subtotal</t>
  </si>
  <si>
    <t xml:space="preserve">Please provide lump sum costs for the (5) categories listed below as applicable. The total of the (5) should equal the total of divisions 2 - 33 in the final Schedule of Values (SOV). </t>
  </si>
  <si>
    <t>Administration</t>
  </si>
  <si>
    <t>Legal Fees</t>
  </si>
  <si>
    <t>0101-0000</t>
  </si>
  <si>
    <t>Owner's Project Manager</t>
  </si>
  <si>
    <t>Div. 2-33 Costs</t>
  </si>
  <si>
    <t>Design Development</t>
  </si>
  <si>
    <t>0102-0400</t>
  </si>
  <si>
    <t>Roof</t>
  </si>
  <si>
    <t>Construction Contract Documents</t>
  </si>
  <si>
    <t>0102-0500</t>
  </si>
  <si>
    <t xml:space="preserve">Solar Readiness </t>
  </si>
  <si>
    <t>Bidding</t>
  </si>
  <si>
    <t>0102-0600</t>
  </si>
  <si>
    <t>Windows/Doors</t>
  </si>
  <si>
    <t>Construction Contract Administration</t>
  </si>
  <si>
    <t>0102-0700</t>
  </si>
  <si>
    <t>ADA</t>
  </si>
  <si>
    <t>Closeout</t>
  </si>
  <si>
    <t>0102-0800</t>
  </si>
  <si>
    <t>Misc./Other</t>
  </si>
  <si>
    <t>Extra Services</t>
  </si>
  <si>
    <t>0102-0900</t>
  </si>
  <si>
    <t>Subtotal</t>
  </si>
  <si>
    <t>Reimbursable  &amp; Other Services</t>
  </si>
  <si>
    <t>0102-1000</t>
  </si>
  <si>
    <t>Total Div. 1 Costs</t>
  </si>
  <si>
    <t>Cost Estimates</t>
  </si>
  <si>
    <t>0102-1100</t>
  </si>
  <si>
    <t>Total Construction Cost</t>
  </si>
  <si>
    <t>This total should equal total in cell G82.</t>
  </si>
  <si>
    <t>Advertising</t>
  </si>
  <si>
    <t>0103-0000</t>
  </si>
  <si>
    <t>Permitting</t>
  </si>
  <si>
    <t>0104-0000</t>
  </si>
  <si>
    <t>Owner's Insurance</t>
  </si>
  <si>
    <t>0105-0000</t>
  </si>
  <si>
    <t>#</t>
  </si>
  <si>
    <t>Question</t>
  </si>
  <si>
    <t>Response</t>
  </si>
  <si>
    <t>Other Administrative Costs</t>
  </si>
  <si>
    <t>0199-0000</t>
  </si>
  <si>
    <t>1.</t>
  </si>
  <si>
    <t xml:space="preserve">Does the scope of work include the removal of vinyl asbestos tile (VAT) or ceiling tile with asbestos?  </t>
  </si>
  <si>
    <t>Administration Subtotal</t>
  </si>
  <si>
    <t>Architecture and Engineering</t>
  </si>
  <si>
    <t>1a.</t>
  </si>
  <si>
    <t xml:space="preserve">If yes to Answer 1. please provide breakout pricing here. </t>
  </si>
  <si>
    <t>Basic Services</t>
  </si>
  <si>
    <t>2.</t>
  </si>
  <si>
    <t xml:space="preserve">If ADA upgrades are included in the scope of work, does it include elevator work? </t>
  </si>
  <si>
    <t>0201-0400</t>
  </si>
  <si>
    <t>0201-0500</t>
  </si>
  <si>
    <t>2a.</t>
  </si>
  <si>
    <t xml:space="preserve">If yes to Answer 2, please provide breakout pricing here. </t>
  </si>
  <si>
    <t>0201-0600</t>
  </si>
  <si>
    <t>3.</t>
  </si>
  <si>
    <t>Does the scope of work include any masonry cleaning?</t>
  </si>
  <si>
    <t>0201-0700</t>
  </si>
  <si>
    <t>4.</t>
  </si>
  <si>
    <t xml:space="preserve">Does the scope of work include any window/door/roof replacements at detached buildings on the campus? </t>
  </si>
  <si>
    <t>0201-0800</t>
  </si>
  <si>
    <t>Other Basic Services</t>
  </si>
  <si>
    <t>0201-9900</t>
  </si>
  <si>
    <t>5.</t>
  </si>
  <si>
    <t>Is there any scope of work at spaces ineligible per the regulations listed in the ARP Syllabus (e.g. swimming pool)?</t>
  </si>
  <si>
    <t>Basic Services Subtotal</t>
  </si>
  <si>
    <t>Reimbursable Services</t>
  </si>
  <si>
    <t>5a.</t>
  </si>
  <si>
    <t xml:space="preserve">If yes to Answer 5, please provide breakout pricing here. </t>
  </si>
  <si>
    <t>Construction testing</t>
  </si>
  <si>
    <t>0203-0100</t>
  </si>
  <si>
    <t>6.</t>
  </si>
  <si>
    <t xml:space="preserve">Does the scope of work include the replacement of systems on modular buildings? </t>
  </si>
  <si>
    <t>Printing (over minimum)</t>
  </si>
  <si>
    <t>0203-0200</t>
  </si>
  <si>
    <t>Other Reimbursable Costs</t>
  </si>
  <si>
    <t>0203-9900</t>
  </si>
  <si>
    <t>6a.</t>
  </si>
  <si>
    <t xml:space="preserve">If yes to Answer 6, please provide breakout pricing here. </t>
  </si>
  <si>
    <t>Hazardous Materials</t>
  </si>
  <si>
    <t>0204-0200</t>
  </si>
  <si>
    <t>7.</t>
  </si>
  <si>
    <t>Does the scope of work include any fire suppression and/or fire alarm upgrades?</t>
  </si>
  <si>
    <t>Geotech &amp; Geo-Env.</t>
  </si>
  <si>
    <t>0204-0300</t>
  </si>
  <si>
    <t>Site Survey</t>
  </si>
  <si>
    <t>0204-0400</t>
  </si>
  <si>
    <t>8.</t>
  </si>
  <si>
    <t xml:space="preserve">Were any alternates included in the bid documents? </t>
  </si>
  <si>
    <t>Wetlands</t>
  </si>
  <si>
    <t>0204-0500</t>
  </si>
  <si>
    <t xml:space="preserve">8a. </t>
  </si>
  <si>
    <t xml:space="preserve">If yes to Answer 8, please provide breakout pricing below and if they were accepted. </t>
  </si>
  <si>
    <t>Traffic Studies</t>
  </si>
  <si>
    <t>0204-1200</t>
  </si>
  <si>
    <t>Architectural/Engineering Subtotal</t>
  </si>
  <si>
    <t>Description</t>
  </si>
  <si>
    <t>Bid Cost</t>
  </si>
  <si>
    <t xml:space="preserve">Alternate Accepted? </t>
  </si>
  <si>
    <t>CM &amp; Risk Preconstruction  Services</t>
  </si>
  <si>
    <t>Alternate 1.</t>
  </si>
  <si>
    <t>Pre-Construction Services</t>
  </si>
  <si>
    <t>0501-0000</t>
  </si>
  <si>
    <t>Alternate 2.</t>
  </si>
  <si>
    <t>Site Acquisition</t>
  </si>
  <si>
    <t xml:space="preserve">Alternate 3. </t>
  </si>
  <si>
    <t>Land/Building Purchase</t>
  </si>
  <si>
    <t>0301-0000</t>
  </si>
  <si>
    <t>Appraisal Fees</t>
  </si>
  <si>
    <t>0302-0000</t>
  </si>
  <si>
    <t>If Roof project, please proceed to "Roof Projects Only" section (cell P52).</t>
  </si>
  <si>
    <t>Recording fees</t>
  </si>
  <si>
    <t>0303-0000</t>
  </si>
  <si>
    <t>If Windows/Doors project, please proceed to "Windows/Doors Projects Only" section (cell P82).</t>
  </si>
  <si>
    <t>Site Acquisition Subtotal</t>
  </si>
  <si>
    <t>Construction Costs</t>
  </si>
  <si>
    <t xml:space="preserve">Roof Projects Only: </t>
  </si>
  <si>
    <t>Construction Budget</t>
  </si>
  <si>
    <t>0502-0001</t>
  </si>
  <si>
    <t>GMP  Fee</t>
  </si>
  <si>
    <t>0502-0010</t>
  </si>
  <si>
    <t>R1.</t>
  </si>
  <si>
    <t>Please list all roof sections, with relevant square footage, age, and proposed roof system type as shown in Bid Documents:</t>
  </si>
  <si>
    <t>GMP  Insurance</t>
  </si>
  <si>
    <t>0502-0020</t>
  </si>
  <si>
    <t>Section</t>
  </si>
  <si>
    <t>Section Name</t>
  </si>
  <si>
    <t>Square Footage</t>
  </si>
  <si>
    <t>Section Age (Years)</t>
  </si>
  <si>
    <t xml:space="preserve">Roof System Type </t>
  </si>
  <si>
    <t>GMP  Contingency</t>
  </si>
  <si>
    <t>0502-0030</t>
  </si>
  <si>
    <t>Section 1</t>
  </si>
  <si>
    <t>Division 1 - General Requirements</t>
  </si>
  <si>
    <t>0502-0100</t>
  </si>
  <si>
    <t>Section 2</t>
  </si>
  <si>
    <t>Division 2 - Existing Conditions</t>
  </si>
  <si>
    <t>0502-0200</t>
  </si>
  <si>
    <t>Section 3</t>
  </si>
  <si>
    <t>Division 3 - Concrete</t>
  </si>
  <si>
    <t>0502-0300</t>
  </si>
  <si>
    <t>Section 4</t>
  </si>
  <si>
    <t>Division 4 - Masonry</t>
  </si>
  <si>
    <t>0502-0400</t>
  </si>
  <si>
    <t>Section 5</t>
  </si>
  <si>
    <t>Division 5 - Metals</t>
  </si>
  <si>
    <t>0502-0500</t>
  </si>
  <si>
    <t>Section 6</t>
  </si>
  <si>
    <t>Division 6 - Woods, Plastics and Composites</t>
  </si>
  <si>
    <t>0502-0600</t>
  </si>
  <si>
    <t>Section 7</t>
  </si>
  <si>
    <t>Division 7 - Thermal and Moisture Protection</t>
  </si>
  <si>
    <t>0502-0700</t>
  </si>
  <si>
    <t>Division 8 - Openings</t>
  </si>
  <si>
    <t>0502-0800</t>
  </si>
  <si>
    <t>Division 9 - Finishes</t>
  </si>
  <si>
    <t>0502-0900</t>
  </si>
  <si>
    <t>R2.</t>
  </si>
  <si>
    <t>Does the scope of work include adding or replacing any rooftop HVAC equipment?</t>
  </si>
  <si>
    <t>Division 10 - Specialties</t>
  </si>
  <si>
    <t>0502-1000</t>
  </si>
  <si>
    <t>Division 11 - Equipment</t>
  </si>
  <si>
    <t>0502-1100</t>
  </si>
  <si>
    <t>R2a.</t>
  </si>
  <si>
    <t xml:space="preserve">If yes to Question R2, please provide breakout pricing to furnish the new equipment. </t>
  </si>
  <si>
    <t>Division 12 - Furnishings</t>
  </si>
  <si>
    <t>0502-1200</t>
  </si>
  <si>
    <t xml:space="preserve">R6. </t>
  </si>
  <si>
    <t xml:space="preserve">Does the scope of work include any skylights? </t>
  </si>
  <si>
    <t>Division 13 - Special Construction</t>
  </si>
  <si>
    <t>0502-1300</t>
  </si>
  <si>
    <t xml:space="preserve">R3. </t>
  </si>
  <si>
    <t>Division 14 - Conveying Systems</t>
  </si>
  <si>
    <t>0502-1400</t>
  </si>
  <si>
    <t>R4.</t>
  </si>
  <si>
    <t xml:space="preserve">Does the scope of work include any copper flashings and/or gutters? </t>
  </si>
  <si>
    <t>Division 21 - Fire Suppression</t>
  </si>
  <si>
    <t>0502-2100</t>
  </si>
  <si>
    <t>R4a.</t>
  </si>
  <si>
    <t xml:space="preserve">If yes to Question R4, please provide breakout pricing here. </t>
  </si>
  <si>
    <t>Division 22 - Plumbing</t>
  </si>
  <si>
    <t>0502-2200</t>
  </si>
  <si>
    <t xml:space="preserve">R5. </t>
  </si>
  <si>
    <t xml:space="preserve">Does the scope of work include any site work associated with sub-grade roof drainage? </t>
  </si>
  <si>
    <t>Division 23 - HVAC</t>
  </si>
  <si>
    <t>0502-2300</t>
  </si>
  <si>
    <t>Division 25 - Integrated Automation</t>
  </si>
  <si>
    <t>0502-2500</t>
  </si>
  <si>
    <t>R5a.</t>
  </si>
  <si>
    <t xml:space="preserve">If yes to Question R5, please provide breakout pricing here. </t>
  </si>
  <si>
    <t>Division 26 - Electrical</t>
  </si>
  <si>
    <t>0502-2600</t>
  </si>
  <si>
    <t>R6.</t>
  </si>
  <si>
    <t>Does the school have district-owned PV panels, leased panels, or no panels?</t>
  </si>
  <si>
    <t>Division 27 - Communications</t>
  </si>
  <si>
    <t>0502-2700</t>
  </si>
  <si>
    <t>Division 28 - Electronic Safety and Security</t>
  </si>
  <si>
    <t>0502-2800</t>
  </si>
  <si>
    <t>R7.</t>
  </si>
  <si>
    <t xml:space="preserve">Does the scope include purchase of PV panels? </t>
  </si>
  <si>
    <t>Division 31 - Earthwork</t>
  </si>
  <si>
    <t>0502-3100</t>
  </si>
  <si>
    <t>R7a.</t>
  </si>
  <si>
    <t xml:space="preserve">If yes to Question R7, please provide breakout pricing here. </t>
  </si>
  <si>
    <t>Division 32 - Exterior Improvements</t>
  </si>
  <si>
    <t>0502-3200</t>
  </si>
  <si>
    <t>R8.</t>
  </si>
  <si>
    <t xml:space="preserve">Does the scope include installation of PV panels? </t>
  </si>
  <si>
    <t>Division 33 - Utilities</t>
  </si>
  <si>
    <t>0502-3300</t>
  </si>
  <si>
    <t>R8a.</t>
  </si>
  <si>
    <t xml:space="preserve">If yes to Question R8, please provide breakout pricing here. </t>
  </si>
  <si>
    <t>Overall Scope Exclusion</t>
  </si>
  <si>
    <t>Construction Contract</t>
  </si>
  <si>
    <t>The PFA Bid Amendment Construction Contract reflects bid savings of XXXX. To maintain the Total Project Budget in Exhibit A of the PFA, the bid savings has been reallocated to  the Construction Contingency and deemed ineligible for reimbursement.</t>
  </si>
  <si>
    <t xml:space="preserve">Windows/Doors Projects Only: </t>
  </si>
  <si>
    <t>Alternates (see Table 7)</t>
  </si>
  <si>
    <t>W1.</t>
  </si>
  <si>
    <t>Please list all window sections, with relevant square footage, age, proposed window count, and location of window type:</t>
  </si>
  <si>
    <t>Alternates Included in the Total Project Budget</t>
  </si>
  <si>
    <t>Window Type</t>
  </si>
  <si>
    <t>Type Age (Years)</t>
  </si>
  <si>
    <t>Window Count</t>
  </si>
  <si>
    <t>Location of Window Types</t>
  </si>
  <si>
    <t>Alternates Excluded from the Total Project Budget</t>
  </si>
  <si>
    <t>Alternates Subtotal</t>
  </si>
  <si>
    <t>0506-0000</t>
  </si>
  <si>
    <t>Miscellaneous Project Costs</t>
  </si>
  <si>
    <t>Utility Company Fees</t>
  </si>
  <si>
    <t>0601-0000</t>
  </si>
  <si>
    <t>Testing Services</t>
  </si>
  <si>
    <t>0602-0000</t>
  </si>
  <si>
    <t>Swing Space/Modulars</t>
  </si>
  <si>
    <t>0603-0000</t>
  </si>
  <si>
    <t>Other Project Costs (Mailing &amp; Moving)</t>
  </si>
  <si>
    <t>0699-0000</t>
  </si>
  <si>
    <t>Misc. Project Costs Subtotal</t>
  </si>
  <si>
    <t>Furnishings and Equipment</t>
  </si>
  <si>
    <t>Furnishings</t>
  </si>
  <si>
    <t>0701-0000</t>
  </si>
  <si>
    <t>W2.</t>
  </si>
  <si>
    <t>Does the scope of work include any masonry restoration including cleaning and sealing beyond the eligible project scope?</t>
  </si>
  <si>
    <t>Equipment</t>
  </si>
  <si>
    <t>0702-0000</t>
  </si>
  <si>
    <t>Computer Equipment</t>
  </si>
  <si>
    <t>0703-0000</t>
  </si>
  <si>
    <t>W2a.</t>
  </si>
  <si>
    <t xml:space="preserve">If yes to Question W2, please provide breakout pricing here. </t>
  </si>
  <si>
    <t>Scope Excluded FFE Costs</t>
  </si>
  <si>
    <t xml:space="preserve">W3. </t>
  </si>
  <si>
    <t xml:space="preserve">Does the scope of work include the installation of any new vestibules? </t>
  </si>
  <si>
    <t>FF&amp;E Subtotal</t>
  </si>
  <si>
    <t>W3a.</t>
  </si>
  <si>
    <t xml:space="preserve">If yes to Question W3, please provide breakout pricing here. </t>
  </si>
  <si>
    <t>Project Budget</t>
  </si>
  <si>
    <t>W4.</t>
  </si>
  <si>
    <t xml:space="preserve">Does the scope of work include the replacement of any interior doors? </t>
  </si>
  <si>
    <t>Net Change</t>
  </si>
  <si>
    <t>W4a.</t>
  </si>
  <si>
    <t xml:space="preserve">If yes to Question W4, please provide breakout pricing here. </t>
  </si>
  <si>
    <t>Project Budget (excluding Contingencies)</t>
  </si>
  <si>
    <t>W5.</t>
  </si>
  <si>
    <t>Does the scope of work include adding or replacing any HVAC equipment?</t>
  </si>
  <si>
    <t>Scope Items Excluded or Otherwise Ineligible</t>
  </si>
  <si>
    <t>Third Party Funding (Ineligible)</t>
  </si>
  <si>
    <t xml:space="preserve">W5a. </t>
  </si>
  <si>
    <t xml:space="preserve">If yes to Question W5, please provide breakout pricing here. </t>
  </si>
  <si>
    <r>
      <t>Basis of Estimated Total Facilities Grant</t>
    </r>
    <r>
      <rPr>
        <vertAlign val="superscript"/>
        <sz val="12"/>
        <rFont val="Arial"/>
        <family val="2"/>
      </rPr>
      <t>1</t>
    </r>
  </si>
  <si>
    <t>Reimbursement Rate</t>
  </si>
  <si>
    <r>
      <t>Estimated Maximum Total Facilities Grant</t>
    </r>
    <r>
      <rPr>
        <vertAlign val="superscript"/>
        <sz val="12"/>
        <rFont val="Arial"/>
        <family val="2"/>
      </rPr>
      <t>1</t>
    </r>
  </si>
  <si>
    <t>Estimated District Share of Total Project Cost</t>
  </si>
  <si>
    <t>Total Construction Contingency</t>
  </si>
  <si>
    <t>0507-0000</t>
  </si>
  <si>
    <r>
      <t>Ineligible Construction Contingency</t>
    </r>
    <r>
      <rPr>
        <vertAlign val="superscript"/>
        <sz val="12"/>
        <rFont val="Arial"/>
        <family val="2"/>
      </rPr>
      <t>3</t>
    </r>
  </si>
  <si>
    <r>
      <t>Potentially Eligible Construction Contingency</t>
    </r>
    <r>
      <rPr>
        <vertAlign val="superscript"/>
        <sz val="12"/>
        <rFont val="Arial"/>
        <family val="2"/>
      </rPr>
      <t>2</t>
    </r>
  </si>
  <si>
    <t>Total Owner's Contingency</t>
  </si>
  <si>
    <t>0801-0000</t>
  </si>
  <si>
    <t>Ineligible Owner's Contingency</t>
  </si>
  <si>
    <r>
      <t>Potentially Eligible Owner's Contingency</t>
    </r>
    <r>
      <rPr>
        <vertAlign val="superscript"/>
        <sz val="12"/>
        <rFont val="Arial"/>
        <family val="2"/>
      </rPr>
      <t>2,4</t>
    </r>
  </si>
  <si>
    <r>
      <t>Total Ineligible Contingency</t>
    </r>
    <r>
      <rPr>
        <vertAlign val="superscript"/>
        <sz val="12"/>
        <rFont val="Arial"/>
        <family val="2"/>
      </rPr>
      <t>2</t>
    </r>
  </si>
  <si>
    <r>
      <t>Total Potentially Eligible Contingency</t>
    </r>
    <r>
      <rPr>
        <vertAlign val="superscript"/>
        <sz val="12"/>
        <rFont val="Arial"/>
        <family val="2"/>
      </rPr>
      <t>2,4</t>
    </r>
  </si>
  <si>
    <r>
      <t>Potential Additional Contingency Grant Funds</t>
    </r>
    <r>
      <rPr>
        <vertAlign val="superscript"/>
        <sz val="12"/>
        <rFont val="Arial"/>
        <family val="2"/>
      </rPr>
      <t>2</t>
    </r>
  </si>
  <si>
    <t>Maximum Total Facilities Grant</t>
  </si>
  <si>
    <t>Total Project Budget</t>
  </si>
  <si>
    <r>
      <t>District Share of Total Project Cost</t>
    </r>
    <r>
      <rPr>
        <vertAlign val="superscript"/>
        <sz val="12"/>
        <rFont val="Arial"/>
        <family val="2"/>
      </rPr>
      <t>4</t>
    </r>
  </si>
  <si>
    <t>NOTES:</t>
  </si>
  <si>
    <t>This document was prepared by the MSBA based on a preliminary review of information and estimates provided by the OPM.  Based on this preliminary review, certain budget, cost and scope items have been determined to be ineligible for reimbursement, however, this document does not contain a final, exhaustive list of all budget, cost and scope items which may be ineligible for reimbursement by the MSBA.  Nor is it intended to be a final determination of which budget, cost and scope items may be eligible for reimbursement by the MSBA.  All project budget, cost and scope items shall be subject to review and audit by the Authority, and the Authority shall determine, in its sole discretion whether any such budget, cost and scope items are eligible for reimbursement.  The MSBA may determine that certain additional budget, cost and scope items are ineligible for reimbursement.</t>
  </si>
  <si>
    <t xml:space="preserve">4 - To the extent there is an 20% Soft Cost Cap Exclusion, it is the MSBA's policy to distribute the exclusion to eligible Owner's contingency first, while drafting the PFA budget and PFA Bid Amendment budget. </t>
  </si>
  <si>
    <t xml:space="preserve">Did the construction bid budget come in under budget from the SD construction budget? </t>
  </si>
  <si>
    <t xml:space="preserve">9. </t>
  </si>
  <si>
    <t>If yes to Answer 9, will the bid savings be reallocated to Construction Contingency?</t>
  </si>
  <si>
    <t xml:space="preserve">9a. </t>
  </si>
  <si>
    <t>3 - To the extent there is eligible Construction Contract budget bid savings, the calculated sum of the District Share of the Total Project Budget will increase as a result of the reallocation of the Construction Contract bid savings. With the bid savings reallocated to the Construction Contingency and deemed ineligible, the calculated sum of the District Share increases by the MSBA Share of the previously eligible bid savings.</t>
  </si>
  <si>
    <t>1 - The Estimated Basis of Total Facilities Grant and Estimated Maximum Facilities Grant amounts appearing in the "MSBA Board Approved Budget" column do not include any potentially eligible contingency funds and are subject to review and audit by the MSBA.  The Estimated Basis of Total Facilities Grant, Estimated Maximum Facilities Grant, and Maximum Total Facilities Grant amounts appearing in the "Proposed Revised PFA Budget" column have been adjusted to account for construction bids received in accordance with Section 2.3 of the PFA and any budget revision requests submitted and approved by the MSBA as of the Date noted in the Proposed Revised Budget PFA column of the PFA Amendment.  These amounts are also subject to further review and audit by the MSBA.</t>
  </si>
  <si>
    <t>2 - Pursuant to Section 3.5 and 3.6 of the Project Funding Agreement and the applicable policies and guidelines of the Authority, any project costs associated with the reallocation or transfer of funds from either the Owner's contingency or the Construction contingency to other budget line items shall be subject to review by the Authority to determine whether any such costs are eligible for reimbursement by the Authority.  All costs are subject to review and audit by the MSBA.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</si>
</sst>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quot;$&quot;#,##0.00"/>
  </numFmts>
  <fonts count="23" x14ac:knownFonts="1">
    <font>
      <sz val="10"/>
      <name val="Arial"/>
    </font>
    <font>
      <sz val="10"/>
      <name val="Arial"/>
      <family val="2"/>
    </font>
    <font>
      <b/>
      <sz val="10"/>
      <name val="Arial"/>
      <family val="2"/>
    </font>
    <font>
      <sz val="8"/>
      <name val="Arial"/>
      <family val="2"/>
    </font>
    <font>
      <b/>
      <u/>
      <sz val="10"/>
      <name val="Arial"/>
      <family val="2"/>
    </font>
    <font>
      <b/>
      <sz val="12"/>
      <name val="Arial"/>
      <family val="2"/>
    </font>
    <font>
      <sz val="12"/>
      <name val="Arial"/>
      <family val="2"/>
    </font>
    <font>
      <b/>
      <i/>
      <sz val="12"/>
      <name val="Tahoma"/>
      <family val="2"/>
    </font>
    <font>
      <vertAlign val="superscript"/>
      <sz val="12"/>
      <name val="Arial"/>
      <family val="2"/>
    </font>
    <font>
      <sz val="11"/>
      <name val="Arial"/>
      <family val="2"/>
    </font>
    <font>
      <i/>
      <sz val="10"/>
      <name val="Arial"/>
      <family val="2"/>
    </font>
    <font>
      <i/>
      <sz val="10"/>
      <color rgb="FFFF0000"/>
      <name val="Arial"/>
      <family val="2"/>
    </font>
    <font>
      <sz val="10"/>
      <color rgb="FF000000"/>
      <name val="Arial"/>
      <family val="2"/>
    </font>
    <font>
      <b/>
      <sz val="11"/>
      <name val="Arial"/>
      <family val="2"/>
    </font>
    <font>
      <sz val="10"/>
      <color indexed="22"/>
      <name val="Arial"/>
      <family val="2"/>
    </font>
    <font>
      <b/>
      <sz val="10"/>
      <color rgb="FFFF0000"/>
      <name val="Arial"/>
      <family val="2"/>
    </font>
    <font>
      <sz val="9"/>
      <name val="Arial"/>
      <family val="2"/>
    </font>
    <font>
      <b/>
      <sz val="10"/>
      <color rgb="FF000000"/>
      <name val="Arial"/>
      <family val="2"/>
    </font>
    <font>
      <b/>
      <vertAlign val="superscript"/>
      <sz val="10"/>
      <name val="Arial"/>
      <family val="2"/>
    </font>
    <font>
      <b/>
      <sz val="12"/>
      <color rgb="FFFF0000"/>
      <name val="Arial"/>
      <family val="2"/>
    </font>
    <font>
      <b/>
      <sz val="14"/>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22"/>
        <bgColor indexed="64"/>
      </patternFill>
    </fill>
    <fill>
      <patternFill patternType="solid">
        <fgColor theme="0"/>
        <bgColor indexed="64"/>
      </patternFill>
    </fill>
    <fill>
      <patternFill patternType="solid">
        <fgColor theme="2" tint="-0.2499465926084170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indexed="9"/>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323">
    <xf numFmtId="0" fontId="0" fillId="0" borderId="0" xfId="0"/>
    <xf numFmtId="0" fontId="1" fillId="0" borderId="0" xfId="0" applyFont="1"/>
    <xf numFmtId="3" fontId="0" fillId="0" borderId="0" xfId="0" applyNumberFormat="1"/>
    <xf numFmtId="164" fontId="0" fillId="0" borderId="0" xfId="0" applyNumberFormat="1"/>
    <xf numFmtId="0" fontId="2" fillId="0" borderId="0" xfId="0" applyFont="1"/>
    <xf numFmtId="0" fontId="2" fillId="0" borderId="0" xfId="0" applyFont="1" applyAlignment="1">
      <alignment horizontal="right"/>
    </xf>
    <xf numFmtId="0" fontId="3" fillId="0" borderId="0" xfId="0" applyFont="1" applyAlignment="1">
      <alignment horizontal="left" vertical="top" wrapText="1"/>
    </xf>
    <xf numFmtId="0" fontId="4" fillId="0" borderId="0" xfId="0" applyFont="1" applyAlignment="1">
      <alignment horizontal="right"/>
    </xf>
    <xf numFmtId="164" fontId="0" fillId="0" borderId="0" xfId="0" applyNumberFormat="1" applyAlignment="1">
      <alignment vertical="center"/>
    </xf>
    <xf numFmtId="0" fontId="5" fillId="0" borderId="0" xfId="0" applyFont="1" applyAlignment="1">
      <alignment horizontal="right" vertical="center"/>
    </xf>
    <xf numFmtId="0" fontId="6" fillId="0" borderId="0" xfId="0" applyFont="1" applyAlignment="1">
      <alignment horizontal="right" vertical="center"/>
    </xf>
    <xf numFmtId="164" fontId="7" fillId="0" borderId="0" xfId="0" applyNumberFormat="1" applyFont="1" applyAlignment="1">
      <alignment vertical="center"/>
    </xf>
    <xf numFmtId="0" fontId="1" fillId="0" borderId="0" xfId="0" applyFont="1" applyAlignment="1">
      <alignment vertical="center"/>
    </xf>
    <xf numFmtId="164" fontId="2" fillId="0" borderId="0" xfId="0" applyNumberFormat="1" applyFont="1"/>
    <xf numFmtId="0" fontId="2" fillId="0" borderId="0" xfId="0" applyFont="1" applyAlignment="1">
      <alignment horizontal="left"/>
    </xf>
    <xf numFmtId="164" fontId="2" fillId="2" borderId="0" xfId="0" applyNumberFormat="1" applyFont="1" applyFill="1" applyAlignment="1">
      <alignment horizontal="right"/>
    </xf>
    <xf numFmtId="164" fontId="2" fillId="0" borderId="0" xfId="0" applyNumberFormat="1" applyFont="1" applyAlignment="1">
      <alignment horizontal="right"/>
    </xf>
    <xf numFmtId="164" fontId="2" fillId="2" borderId="1" xfId="0" applyNumberFormat="1" applyFont="1" applyFill="1" applyBorder="1" applyAlignment="1">
      <alignment horizontal="right" vertical="center"/>
    </xf>
    <xf numFmtId="0" fontId="6" fillId="0" borderId="2" xfId="0" applyFont="1" applyBorder="1" applyAlignment="1">
      <alignment horizontal="right" vertical="center"/>
    </xf>
    <xf numFmtId="0" fontId="3" fillId="0" borderId="0" xfId="0" applyFont="1" applyAlignment="1">
      <alignment vertical="top" wrapText="1"/>
    </xf>
    <xf numFmtId="164" fontId="6" fillId="0" borderId="0" xfId="0" applyNumberFormat="1" applyFont="1" applyAlignment="1">
      <alignment horizontal="left" vertical="center"/>
    </xf>
    <xf numFmtId="164" fontId="2" fillId="2" borderId="3" xfId="0" applyNumberFormat="1" applyFont="1" applyFill="1" applyBorder="1" applyAlignment="1">
      <alignment horizontal="right" vertical="center"/>
    </xf>
    <xf numFmtId="164" fontId="2" fillId="2" borderId="4" xfId="0" applyNumberFormat="1" applyFont="1" applyFill="1" applyBorder="1" applyAlignment="1">
      <alignment horizontal="right" vertical="center"/>
    </xf>
    <xf numFmtId="0" fontId="6" fillId="0" borderId="5" xfId="0" applyFont="1" applyBorder="1" applyAlignment="1">
      <alignment horizontal="right" vertical="center"/>
    </xf>
    <xf numFmtId="164" fontId="5" fillId="0" borderId="0" xfId="0" applyNumberFormat="1" applyFont="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0" fontId="2" fillId="2" borderId="3" xfId="3" applyNumberFormat="1" applyFont="1" applyFill="1" applyBorder="1" applyAlignment="1">
      <alignment horizontal="right"/>
    </xf>
    <xf numFmtId="10" fontId="2" fillId="2" borderId="4" xfId="3" applyNumberFormat="1" applyFont="1" applyFill="1" applyBorder="1" applyAlignment="1">
      <alignment horizontal="right" vertical="center"/>
    </xf>
    <xf numFmtId="0" fontId="1" fillId="0" borderId="0" xfId="0" applyFont="1" applyAlignment="1">
      <alignment horizontal="center"/>
    </xf>
    <xf numFmtId="164" fontId="2" fillId="0" borderId="3" xfId="0" applyNumberFormat="1" applyFont="1" applyBorder="1" applyAlignment="1">
      <alignment horizontal="right"/>
    </xf>
    <xf numFmtId="164" fontId="2" fillId="0" borderId="4" xfId="0" applyNumberFormat="1" applyFont="1" applyBorder="1" applyAlignment="1">
      <alignment horizontal="right"/>
    </xf>
    <xf numFmtId="164" fontId="2" fillId="0" borderId="3" xfId="0" applyNumberFormat="1" applyFont="1" applyBorder="1"/>
    <xf numFmtId="164" fontId="2" fillId="0" borderId="6" xfId="0" applyNumberFormat="1" applyFont="1" applyBorder="1" applyAlignment="1">
      <alignment horizontal="right"/>
    </xf>
    <xf numFmtId="164" fontId="2" fillId="0" borderId="7" xfId="0" applyNumberFormat="1" applyFont="1" applyBorder="1" applyAlignment="1">
      <alignment horizontal="right"/>
    </xf>
    <xf numFmtId="0" fontId="6" fillId="0" borderId="8" xfId="0" applyFont="1" applyBorder="1" applyAlignment="1">
      <alignment horizontal="right" vertical="center"/>
    </xf>
    <xf numFmtId="0" fontId="6" fillId="0" borderId="1" xfId="0" applyFont="1" applyBorder="1" applyAlignment="1">
      <alignment horizontal="right" vertical="center"/>
    </xf>
    <xf numFmtId="10" fontId="6" fillId="0" borderId="0" xfId="0" applyNumberFormat="1" applyFont="1" applyAlignment="1">
      <alignment vertical="center"/>
    </xf>
    <xf numFmtId="10" fontId="2" fillId="0" borderId="4" xfId="3" applyNumberFormat="1" applyFont="1" applyFill="1" applyBorder="1" applyAlignment="1">
      <alignment horizontal="right" vertical="center"/>
    </xf>
    <xf numFmtId="164" fontId="6" fillId="0" borderId="0" xfId="0" applyNumberFormat="1" applyFont="1" applyAlignment="1">
      <alignment vertical="center"/>
    </xf>
    <xf numFmtId="44" fontId="1" fillId="0" borderId="9" xfId="2" applyFont="1" applyFill="1" applyBorder="1" applyAlignment="1">
      <alignment vertical="center"/>
    </xf>
    <xf numFmtId="49" fontId="1" fillId="0" borderId="9" xfId="0" applyNumberFormat="1" applyFont="1" applyBorder="1" applyAlignment="1">
      <alignment horizontal="left" vertical="top"/>
    </xf>
    <xf numFmtId="164" fontId="6" fillId="0" borderId="0" xfId="0" applyNumberFormat="1" applyFont="1" applyAlignment="1">
      <alignment horizontal="left" vertical="center" wrapText="1"/>
    </xf>
    <xf numFmtId="10" fontId="6" fillId="0" borderId="0" xfId="3" applyNumberFormat="1" applyFont="1" applyAlignment="1">
      <alignment horizontal="right" vertical="center" indent="2"/>
    </xf>
    <xf numFmtId="2" fontId="6" fillId="0" borderId="0" xfId="0" applyNumberFormat="1" applyFont="1" applyAlignment="1">
      <alignment horizontal="right" vertical="center" indent="3"/>
    </xf>
    <xf numFmtId="164" fontId="2" fillId="2" borderId="6" xfId="0" applyNumberFormat="1" applyFont="1" applyFill="1" applyBorder="1" applyAlignment="1">
      <alignment horizontal="right"/>
    </xf>
    <xf numFmtId="164" fontId="1" fillId="0" borderId="0" xfId="0" applyNumberFormat="1" applyFont="1" applyAlignment="1">
      <alignment horizontal="left" vertical="center"/>
    </xf>
    <xf numFmtId="164" fontId="2" fillId="2" borderId="7" xfId="0" applyNumberFormat="1" applyFont="1" applyFill="1" applyBorder="1" applyAlignment="1">
      <alignment horizontal="right" vertical="center"/>
    </xf>
    <xf numFmtId="165" fontId="0" fillId="0" borderId="0" xfId="1" applyNumberFormat="1" applyFont="1"/>
    <xf numFmtId="0" fontId="6" fillId="0" borderId="0" xfId="0" applyFont="1" applyAlignment="1">
      <alignment horizontal="left" vertical="center"/>
    </xf>
    <xf numFmtId="164" fontId="4" fillId="0" borderId="0" xfId="0" applyNumberFormat="1" applyFont="1" applyAlignment="1">
      <alignment horizontal="right"/>
    </xf>
    <xf numFmtId="0" fontId="5" fillId="0" borderId="0" xfId="0" applyFont="1" applyAlignment="1">
      <alignment horizontal="left"/>
    </xf>
    <xf numFmtId="164" fontId="5" fillId="0" borderId="0" xfId="0" applyNumberFormat="1" applyFont="1"/>
    <xf numFmtId="164" fontId="5" fillId="0" borderId="0" xfId="0" applyNumberFormat="1" applyFont="1" applyAlignment="1">
      <alignment horizontal="right"/>
    </xf>
    <xf numFmtId="0" fontId="5" fillId="0" borderId="0" xfId="0" applyFont="1" applyAlignment="1">
      <alignment horizontal="right"/>
    </xf>
    <xf numFmtId="0" fontId="1" fillId="3" borderId="9" xfId="0" applyFont="1" applyFill="1" applyBorder="1" applyAlignment="1">
      <alignment horizontal="center" vertical="center"/>
    </xf>
    <xf numFmtId="0" fontId="1" fillId="0" borderId="21" xfId="0" applyFont="1" applyBorder="1" applyAlignment="1">
      <alignment vertical="center"/>
    </xf>
    <xf numFmtId="164" fontId="2" fillId="2" borderId="22" xfId="0" applyNumberFormat="1" applyFont="1" applyFill="1" applyBorder="1" applyAlignment="1">
      <alignment horizontal="right" vertical="center"/>
    </xf>
    <xf numFmtId="164" fontId="2" fillId="2" borderId="23" xfId="0" applyNumberFormat="1" applyFont="1" applyFill="1" applyBorder="1" applyAlignment="1">
      <alignment horizontal="right" vertical="center"/>
    </xf>
    <xf numFmtId="164" fontId="2" fillId="2" borderId="23" xfId="0" applyNumberFormat="1" applyFont="1" applyFill="1" applyBorder="1" applyAlignment="1">
      <alignment vertical="center"/>
    </xf>
    <xf numFmtId="0" fontId="2" fillId="4" borderId="23" xfId="0" applyFont="1" applyFill="1" applyBorder="1" applyAlignment="1">
      <alignment horizontal="left" vertical="center"/>
    </xf>
    <xf numFmtId="0" fontId="5" fillId="0" borderId="2" xfId="0" applyFont="1" applyBorder="1" applyAlignment="1">
      <alignment vertical="center"/>
    </xf>
    <xf numFmtId="0" fontId="0" fillId="5" borderId="0" xfId="0" applyFill="1" applyAlignment="1">
      <alignment vertical="center"/>
    </xf>
    <xf numFmtId="0" fontId="1" fillId="0" borderId="24" xfId="0" applyFont="1" applyBorder="1" applyAlignment="1">
      <alignment vertical="center"/>
    </xf>
    <xf numFmtId="164" fontId="2" fillId="2" borderId="25" xfId="0" applyNumberFormat="1" applyFont="1" applyFill="1" applyBorder="1" applyAlignment="1">
      <alignment vertical="center"/>
    </xf>
    <xf numFmtId="164" fontId="2" fillId="2" borderId="9" xfId="0" applyNumberFormat="1" applyFont="1" applyFill="1" applyBorder="1" applyAlignment="1">
      <alignment vertical="center"/>
    </xf>
    <xf numFmtId="0" fontId="1" fillId="4" borderId="12" xfId="0" applyFont="1" applyFill="1" applyBorder="1" applyAlignment="1">
      <alignment horizontal="left" vertical="center"/>
    </xf>
    <xf numFmtId="0" fontId="2" fillId="0" borderId="26" xfId="0" applyFont="1" applyBorder="1" applyAlignment="1">
      <alignment horizontal="left" vertical="center"/>
    </xf>
    <xf numFmtId="164" fontId="2" fillId="0" borderId="25" xfId="0" applyNumberFormat="1" applyFont="1" applyBorder="1" applyAlignment="1">
      <alignment vertical="center"/>
    </xf>
    <xf numFmtId="164" fontId="1" fillId="2" borderId="9" xfId="0" applyNumberFormat="1" applyFont="1" applyFill="1" applyBorder="1" applyAlignment="1">
      <alignment vertical="center" wrapText="1"/>
    </xf>
    <xf numFmtId="0" fontId="1" fillId="6" borderId="9" xfId="0" applyFont="1" applyFill="1" applyBorder="1" applyAlignment="1">
      <alignment vertical="center"/>
    </xf>
    <xf numFmtId="164" fontId="1" fillId="4" borderId="11" xfId="0" applyNumberFormat="1" applyFont="1" applyFill="1" applyBorder="1" applyAlignment="1">
      <alignment horizontal="right" vertical="center"/>
    </xf>
    <xf numFmtId="164" fontId="1" fillId="0" borderId="3" xfId="0" applyNumberFormat="1" applyFont="1" applyBorder="1" applyAlignment="1">
      <alignment horizontal="right" vertical="center"/>
    </xf>
    <xf numFmtId="0" fontId="1" fillId="4" borderId="27" xfId="0" applyFont="1" applyFill="1" applyBorder="1" applyAlignment="1">
      <alignment vertical="center"/>
    </xf>
    <xf numFmtId="164" fontId="1" fillId="2" borderId="9" xfId="0" applyNumberFormat="1" applyFont="1" applyFill="1" applyBorder="1" applyAlignment="1">
      <alignment vertical="center"/>
    </xf>
    <xf numFmtId="164" fontId="1" fillId="0" borderId="9" xfId="0" applyNumberFormat="1" applyFont="1" applyBorder="1" applyAlignment="1">
      <alignment vertical="center"/>
    </xf>
    <xf numFmtId="0" fontId="1" fillId="0" borderId="26" xfId="0" applyFont="1" applyBorder="1" applyAlignment="1">
      <alignment horizontal="left" vertical="center"/>
    </xf>
    <xf numFmtId="0" fontId="0" fillId="0" borderId="0" xfId="0" applyAlignment="1">
      <alignment vertical="center"/>
    </xf>
    <xf numFmtId="0" fontId="1" fillId="0" borderId="27" xfId="0" applyFont="1" applyBorder="1" applyAlignment="1">
      <alignment vertical="center"/>
    </xf>
    <xf numFmtId="164" fontId="1" fillId="2" borderId="11" xfId="0" applyNumberFormat="1" applyFont="1" applyFill="1" applyBorder="1" applyAlignment="1">
      <alignment vertical="center" wrapText="1"/>
    </xf>
    <xf numFmtId="164" fontId="1" fillId="0" borderId="9" xfId="0" applyNumberFormat="1" applyFont="1" applyBorder="1" applyAlignment="1">
      <alignment vertical="center" wrapText="1"/>
    </xf>
    <xf numFmtId="0" fontId="1" fillId="0" borderId="9" xfId="0" applyFont="1" applyBorder="1" applyAlignment="1">
      <alignment horizontal="center" vertical="center"/>
    </xf>
    <xf numFmtId="164" fontId="1" fillId="2" borderId="12" xfId="0" applyNumberFormat="1" applyFont="1" applyFill="1" applyBorder="1" applyAlignment="1">
      <alignment vertical="center" wrapText="1"/>
    </xf>
    <xf numFmtId="164" fontId="1" fillId="0" borderId="12" xfId="0" applyNumberFormat="1" applyFont="1" applyBorder="1" applyAlignment="1">
      <alignment horizontal="right" vertical="center"/>
    </xf>
    <xf numFmtId="0" fontId="2" fillId="7" borderId="9" xfId="0" applyFont="1" applyFill="1" applyBorder="1" applyAlignment="1">
      <alignment horizontal="center" vertical="center"/>
    </xf>
    <xf numFmtId="0" fontId="2" fillId="7" borderId="9" xfId="0" applyFont="1" applyFill="1" applyBorder="1" applyAlignment="1">
      <alignment vertical="center"/>
    </xf>
    <xf numFmtId="0" fontId="1" fillId="4" borderId="24" xfId="0" applyFont="1" applyFill="1" applyBorder="1" applyAlignment="1">
      <alignment vertical="center"/>
    </xf>
    <xf numFmtId="164" fontId="1" fillId="4" borderId="11" xfId="0" applyNumberFormat="1" applyFont="1" applyFill="1" applyBorder="1" applyAlignment="1">
      <alignment vertical="center"/>
    </xf>
    <xf numFmtId="0" fontId="1" fillId="4" borderId="9" xfId="0" applyFont="1" applyFill="1" applyBorder="1" applyAlignment="1">
      <alignment vertical="center"/>
    </xf>
    <xf numFmtId="0" fontId="1" fillId="4" borderId="11" xfId="0" applyFont="1" applyFill="1" applyBorder="1" applyAlignment="1">
      <alignment horizontal="right" vertical="center"/>
    </xf>
    <xf numFmtId="0" fontId="1" fillId="0" borderId="3" xfId="0" applyFont="1" applyBorder="1" applyAlignment="1">
      <alignment horizontal="right" vertical="center"/>
    </xf>
    <xf numFmtId="164" fontId="1" fillId="4" borderId="12" xfId="0" applyNumberFormat="1" applyFont="1" applyFill="1" applyBorder="1" applyAlignment="1">
      <alignment vertical="center"/>
    </xf>
    <xf numFmtId="0" fontId="1" fillId="4" borderId="12" xfId="0" applyFont="1" applyFill="1" applyBorder="1" applyAlignment="1">
      <alignment horizontal="right" vertical="center"/>
    </xf>
    <xf numFmtId="0" fontId="1" fillId="4" borderId="26" xfId="0" applyFont="1" applyFill="1" applyBorder="1" applyAlignment="1">
      <alignment horizontal="left" vertical="center"/>
    </xf>
    <xf numFmtId="164" fontId="2" fillId="2" borderId="10" xfId="0" applyNumberFormat="1" applyFont="1" applyFill="1" applyBorder="1" applyAlignment="1">
      <alignment vertical="center"/>
    </xf>
    <xf numFmtId="0" fontId="5" fillId="4" borderId="12" xfId="0" applyFont="1" applyFill="1" applyBorder="1" applyAlignment="1">
      <alignment horizontal="left" vertical="center"/>
    </xf>
    <xf numFmtId="0" fontId="5" fillId="0" borderId="26" xfId="0" applyFont="1" applyBorder="1" applyAlignment="1">
      <alignment vertical="center" wrapText="1"/>
    </xf>
    <xf numFmtId="0" fontId="9" fillId="0" borderId="0" xfId="0" applyFont="1"/>
    <xf numFmtId="0" fontId="1" fillId="0" borderId="9" xfId="0" applyFont="1" applyBorder="1" applyAlignment="1" applyProtection="1">
      <alignment horizontal="left"/>
      <protection locked="0"/>
    </xf>
    <xf numFmtId="165" fontId="1" fillId="0" borderId="9" xfId="1" applyNumberFormat="1" applyFont="1" applyBorder="1" applyAlignment="1" applyProtection="1">
      <alignment horizontal="left"/>
      <protection locked="0"/>
    </xf>
    <xf numFmtId="1" fontId="1" fillId="0" borderId="0" xfId="0" applyNumberFormat="1" applyFont="1" applyAlignment="1">
      <alignment horizontal="right" wrapText="1"/>
    </xf>
    <xf numFmtId="164" fontId="1" fillId="0" borderId="27" xfId="0" applyNumberFormat="1" applyFont="1" applyBorder="1" applyAlignment="1">
      <alignment horizontal="right" vertical="center" wrapText="1"/>
    </xf>
    <xf numFmtId="164" fontId="1" fillId="0" borderId="10" xfId="0" applyNumberFormat="1" applyFont="1" applyBorder="1" applyAlignment="1">
      <alignment horizontal="right" vertical="center"/>
    </xf>
    <xf numFmtId="1" fontId="1" fillId="0" borderId="0" xfId="0" applyNumberFormat="1" applyFont="1" applyAlignment="1">
      <alignment horizontal="center" wrapText="1"/>
    </xf>
    <xf numFmtId="164" fontId="1" fillId="4" borderId="12" xfId="0" applyNumberFormat="1" applyFont="1" applyFill="1" applyBorder="1" applyAlignment="1">
      <alignment horizontal="right" vertical="center"/>
    </xf>
    <xf numFmtId="164" fontId="1" fillId="4" borderId="9" xfId="0" applyNumberFormat="1" applyFont="1" applyFill="1" applyBorder="1" applyAlignment="1">
      <alignment vertical="center"/>
    </xf>
    <xf numFmtId="1" fontId="1" fillId="0" borderId="0" xfId="0" applyNumberFormat="1" applyFont="1" applyAlignment="1">
      <alignment horizontal="center" vertical="center" wrapText="1"/>
    </xf>
    <xf numFmtId="164" fontId="2" fillId="2" borderId="27" xfId="0" applyNumberFormat="1" applyFont="1" applyFill="1" applyBorder="1" applyAlignment="1">
      <alignment vertical="center"/>
    </xf>
    <xf numFmtId="164" fontId="2" fillId="2" borderId="11" xfId="0" applyNumberFormat="1" applyFont="1" applyFill="1" applyBorder="1" applyAlignment="1">
      <alignment horizontal="right" vertical="center"/>
    </xf>
    <xf numFmtId="0" fontId="1" fillId="0" borderId="9" xfId="0" applyFont="1" applyBorder="1" applyAlignment="1">
      <alignment horizontal="center" vertical="center" wrapText="1"/>
    </xf>
    <xf numFmtId="164" fontId="2" fillId="2" borderId="12" xfId="0" applyNumberFormat="1" applyFont="1" applyFill="1" applyBorder="1" applyAlignment="1">
      <alignment horizontal="right" vertical="center"/>
    </xf>
    <xf numFmtId="164" fontId="2" fillId="2" borderId="9" xfId="0" applyNumberFormat="1" applyFont="1" applyFill="1" applyBorder="1" applyAlignment="1">
      <alignment horizontal="right" vertical="center"/>
    </xf>
    <xf numFmtId="164" fontId="10" fillId="0" borderId="24" xfId="4" applyNumberFormat="1" applyFont="1" applyBorder="1" applyAlignment="1">
      <alignment vertical="center" wrapText="1"/>
    </xf>
    <xf numFmtId="164" fontId="1" fillId="2" borderId="11" xfId="0" applyNumberFormat="1" applyFont="1" applyFill="1" applyBorder="1" applyAlignment="1">
      <alignment horizontal="right" vertical="center"/>
    </xf>
    <xf numFmtId="164" fontId="1" fillId="8" borderId="9" xfId="0" applyNumberFormat="1" applyFont="1" applyFill="1" applyBorder="1" applyAlignment="1">
      <alignment vertical="center"/>
    </xf>
    <xf numFmtId="0" fontId="1" fillId="8" borderId="12" xfId="0" applyFont="1" applyFill="1" applyBorder="1" applyAlignment="1">
      <alignment horizontal="center" vertical="center" wrapText="1"/>
    </xf>
    <xf numFmtId="164" fontId="1" fillId="8" borderId="11" xfId="0" applyNumberFormat="1" applyFont="1" applyFill="1" applyBorder="1" applyAlignment="1">
      <alignment horizontal="right" vertical="center"/>
    </xf>
    <xf numFmtId="0" fontId="1" fillId="0" borderId="26" xfId="5" applyBorder="1" applyAlignment="1">
      <alignment horizontal="left" vertical="center"/>
    </xf>
    <xf numFmtId="166" fontId="2" fillId="7" borderId="28" xfId="0" applyNumberFormat="1" applyFont="1" applyFill="1" applyBorder="1" applyAlignment="1">
      <alignment horizontal="center" vertical="center"/>
    </xf>
    <xf numFmtId="0" fontId="2" fillId="7" borderId="28" xfId="0" applyFont="1" applyFill="1" applyBorder="1" applyAlignment="1">
      <alignment horizontal="center" vertical="center"/>
    </xf>
    <xf numFmtId="164" fontId="2" fillId="7" borderId="9" xfId="0" applyNumberFormat="1" applyFont="1" applyFill="1" applyBorder="1" applyAlignment="1">
      <alignment horizontal="center" vertical="center"/>
    </xf>
    <xf numFmtId="0" fontId="11" fillId="0" borderId="24" xfId="4" applyFont="1" applyBorder="1" applyAlignment="1">
      <alignment vertical="center" wrapText="1"/>
    </xf>
    <xf numFmtId="0" fontId="1" fillId="4" borderId="9" xfId="0" applyFont="1" applyFill="1" applyBorder="1" applyAlignment="1">
      <alignment horizontal="center" vertical="center" wrapText="1"/>
    </xf>
    <xf numFmtId="164" fontId="12" fillId="0" borderId="0" xfId="0" applyNumberFormat="1" applyFont="1"/>
    <xf numFmtId="0" fontId="1" fillId="4" borderId="24" xfId="0" applyFont="1" applyFill="1" applyBorder="1" applyAlignment="1">
      <alignment vertical="center" wrapText="1"/>
    </xf>
    <xf numFmtId="164" fontId="2" fillId="4" borderId="11" xfId="0" applyNumberFormat="1" applyFont="1" applyFill="1" applyBorder="1" applyAlignment="1">
      <alignment horizontal="right" vertical="center"/>
    </xf>
    <xf numFmtId="164" fontId="2" fillId="4" borderId="12" xfId="0" applyNumberFormat="1" applyFont="1" applyFill="1" applyBorder="1" applyAlignment="1">
      <alignment horizontal="right" vertical="center"/>
    </xf>
    <xf numFmtId="164" fontId="2" fillId="4" borderId="9" xfId="0" applyNumberFormat="1" applyFont="1" applyFill="1" applyBorder="1" applyAlignment="1">
      <alignment vertical="center"/>
    </xf>
    <xf numFmtId="0" fontId="5" fillId="4" borderId="26" xfId="0" applyFont="1" applyFill="1" applyBorder="1" applyAlignment="1">
      <alignment horizontal="left" vertical="center"/>
    </xf>
    <xf numFmtId="1" fontId="13" fillId="0" borderId="0" xfId="0" applyNumberFormat="1" applyFont="1" applyAlignment="1">
      <alignment horizontal="left" vertical="center"/>
    </xf>
    <xf numFmtId="0" fontId="1" fillId="0" borderId="24" xfId="0" applyFont="1" applyBorder="1" applyAlignment="1">
      <alignment vertical="center" wrapText="1"/>
    </xf>
    <xf numFmtId="164" fontId="2" fillId="2" borderId="10" xfId="0" applyNumberFormat="1" applyFont="1" applyFill="1" applyBorder="1" applyAlignment="1">
      <alignment horizontal="right" vertical="center"/>
    </xf>
    <xf numFmtId="164" fontId="2" fillId="2" borderId="12" xfId="0" applyNumberFormat="1" applyFont="1" applyFill="1" applyBorder="1" applyAlignment="1">
      <alignment vertical="center"/>
    </xf>
    <xf numFmtId="0" fontId="5" fillId="0" borderId="26" xfId="0" applyFont="1" applyBorder="1" applyAlignment="1">
      <alignment horizontal="left" vertical="center"/>
    </xf>
    <xf numFmtId="1" fontId="13" fillId="0" borderId="0" xfId="0" applyNumberFormat="1" applyFont="1" applyAlignment="1">
      <alignment horizontal="left"/>
    </xf>
    <xf numFmtId="0" fontId="1" fillId="9" borderId="24" xfId="0" applyFont="1" applyFill="1" applyBorder="1" applyAlignment="1">
      <alignment vertical="center" wrapText="1"/>
    </xf>
    <xf numFmtId="164" fontId="1" fillId="4" borderId="27" xfId="0" applyNumberFormat="1" applyFont="1" applyFill="1" applyBorder="1" applyAlignment="1">
      <alignment horizontal="right" vertical="center" wrapText="1"/>
    </xf>
    <xf numFmtId="164" fontId="14" fillId="4" borderId="9" xfId="0" applyNumberFormat="1" applyFont="1" applyFill="1" applyBorder="1" applyAlignment="1">
      <alignment horizontal="right" vertical="center"/>
    </xf>
    <xf numFmtId="164" fontId="1" fillId="9" borderId="9" xfId="0" applyNumberFormat="1" applyFont="1" applyFill="1" applyBorder="1" applyAlignment="1">
      <alignment vertical="center" wrapText="1"/>
    </xf>
    <xf numFmtId="164" fontId="14" fillId="4" borderId="10" xfId="0" applyNumberFormat="1" applyFont="1" applyFill="1" applyBorder="1" applyAlignment="1">
      <alignment horizontal="right" vertical="center"/>
    </xf>
    <xf numFmtId="164" fontId="14" fillId="0" borderId="3" xfId="0" applyNumberFormat="1" applyFont="1" applyBorder="1" applyAlignment="1">
      <alignment horizontal="right" vertical="center"/>
    </xf>
    <xf numFmtId="164" fontId="1" fillId="4" borderId="12" xfId="0" applyNumberFormat="1" applyFont="1" applyFill="1" applyBorder="1" applyAlignment="1">
      <alignment vertical="center" wrapText="1"/>
    </xf>
    <xf numFmtId="164" fontId="14" fillId="4" borderId="9" xfId="0" applyNumberFormat="1" applyFont="1" applyFill="1" applyBorder="1" applyAlignment="1">
      <alignment vertical="center"/>
    </xf>
    <xf numFmtId="164" fontId="1" fillId="0" borderId="26" xfId="0" applyNumberFormat="1" applyFont="1" applyBorder="1" applyAlignment="1">
      <alignment horizontal="left" vertical="center"/>
    </xf>
    <xf numFmtId="0" fontId="1" fillId="0" borderId="29" xfId="0" applyFont="1" applyBorder="1" applyAlignment="1">
      <alignment vertical="center" wrapText="1"/>
    </xf>
    <xf numFmtId="164" fontId="1" fillId="5" borderId="9" xfId="0" applyNumberFormat="1" applyFont="1" applyFill="1" applyBorder="1" applyAlignment="1">
      <alignment vertical="center" wrapText="1"/>
    </xf>
    <xf numFmtId="0" fontId="1" fillId="5" borderId="12" xfId="0" applyFont="1" applyFill="1" applyBorder="1" applyAlignment="1">
      <alignment horizontal="center" vertical="center"/>
    </xf>
    <xf numFmtId="164" fontId="1" fillId="5" borderId="11" xfId="0" applyNumberFormat="1" applyFont="1" applyFill="1" applyBorder="1" applyAlignment="1">
      <alignment horizontal="right" vertical="center"/>
    </xf>
    <xf numFmtId="164" fontId="1" fillId="5" borderId="9" xfId="0" applyNumberFormat="1" applyFont="1" applyFill="1" applyBorder="1" applyAlignment="1">
      <alignment horizontal="right" vertical="center"/>
    </xf>
    <xf numFmtId="164" fontId="1" fillId="0" borderId="0" xfId="0" applyNumberFormat="1" applyFont="1" applyAlignment="1">
      <alignment horizontal="right" vertical="center"/>
    </xf>
    <xf numFmtId="164" fontId="1" fillId="0" borderId="11" xfId="0" applyNumberFormat="1" applyFont="1" applyBorder="1" applyAlignment="1">
      <alignment horizontal="right" vertical="center"/>
    </xf>
    <xf numFmtId="0" fontId="1" fillId="0" borderId="0" xfId="0" applyFont="1" applyAlignment="1">
      <alignment horizontal="right" vertical="center"/>
    </xf>
    <xf numFmtId="0" fontId="1" fillId="0" borderId="12" xfId="0" applyFont="1" applyBorder="1" applyAlignment="1">
      <alignment horizontal="center" vertical="center"/>
    </xf>
    <xf numFmtId="0" fontId="1" fillId="5" borderId="24" xfId="0" applyFont="1" applyFill="1" applyBorder="1" applyAlignment="1">
      <alignment vertical="center" wrapText="1"/>
    </xf>
    <xf numFmtId="6" fontId="1" fillId="0" borderId="0" xfId="0" applyNumberFormat="1" applyFont="1"/>
    <xf numFmtId="10" fontId="1" fillId="0" borderId="0" xfId="0" applyNumberFormat="1" applyFont="1"/>
    <xf numFmtId="0" fontId="2" fillId="0" borderId="0" xfId="0" applyFont="1" applyAlignment="1">
      <alignment vertical="center"/>
    </xf>
    <xf numFmtId="0" fontId="1" fillId="0" borderId="0" xfId="0" applyFont="1" applyAlignment="1">
      <alignment horizontal="left" vertical="center"/>
    </xf>
    <xf numFmtId="164" fontId="1" fillId="0" borderId="3" xfId="0" applyNumberFormat="1" applyFont="1" applyBorder="1" applyAlignment="1">
      <alignment horizontal="left" vertical="center"/>
    </xf>
    <xf numFmtId="164" fontId="2" fillId="0" borderId="0" xfId="0" applyNumberFormat="1" applyFont="1" applyAlignment="1">
      <alignment horizontal="left" vertical="center"/>
    </xf>
    <xf numFmtId="0" fontId="1" fillId="0" borderId="24" xfId="0" applyFont="1" applyBorder="1" applyAlignment="1">
      <alignment horizontal="left" vertical="center" wrapText="1"/>
    </xf>
    <xf numFmtId="166" fontId="1" fillId="0" borderId="28" xfId="0" applyNumberFormat="1" applyFont="1" applyBorder="1" applyProtection="1">
      <protection locked="0"/>
    </xf>
    <xf numFmtId="0" fontId="1" fillId="0" borderId="9" xfId="0" applyFont="1" applyBorder="1" applyAlignment="1">
      <alignment horizontal="left"/>
    </xf>
    <xf numFmtId="1" fontId="1" fillId="0" borderId="0" xfId="0" applyNumberFormat="1" applyFont="1" applyAlignment="1">
      <alignment horizontal="center"/>
    </xf>
    <xf numFmtId="0" fontId="1" fillId="0" borderId="0" xfId="0" applyFont="1" applyAlignment="1">
      <alignment horizontal="left" vertical="center" wrapText="1"/>
    </xf>
    <xf numFmtId="164" fontId="1" fillId="0" borderId="9" xfId="0" applyNumberFormat="1" applyFont="1" applyBorder="1" applyAlignment="1">
      <alignment horizontal="right" vertical="center"/>
    </xf>
    <xf numFmtId="0" fontId="2" fillId="0" borderId="0" xfId="0" applyFont="1" applyAlignment="1">
      <alignment horizontal="right" vertical="center"/>
    </xf>
    <xf numFmtId="0" fontId="2" fillId="0" borderId="0" xfId="5" applyFont="1" applyAlignment="1">
      <alignment horizontal="center" vertical="center"/>
    </xf>
    <xf numFmtId="0" fontId="1" fillId="10" borderId="24" xfId="0" applyFont="1" applyFill="1" applyBorder="1" applyAlignment="1">
      <alignment vertical="center" wrapText="1"/>
    </xf>
    <xf numFmtId="164" fontId="1" fillId="11" borderId="27" xfId="0" applyNumberFormat="1" applyFont="1" applyFill="1" applyBorder="1" applyAlignment="1">
      <alignment horizontal="right" vertical="center" wrapText="1"/>
    </xf>
    <xf numFmtId="164" fontId="1" fillId="11" borderId="11" xfId="0" applyNumberFormat="1" applyFont="1" applyFill="1" applyBorder="1" applyAlignment="1">
      <alignment vertical="center" wrapText="1"/>
    </xf>
    <xf numFmtId="164" fontId="1" fillId="11" borderId="9" xfId="0" applyNumberFormat="1" applyFont="1" applyFill="1" applyBorder="1" applyAlignment="1">
      <alignment vertical="center"/>
    </xf>
    <xf numFmtId="0" fontId="1" fillId="11" borderId="12" xfId="0" applyFont="1" applyFill="1" applyBorder="1" applyAlignment="1">
      <alignment horizontal="center" vertical="center"/>
    </xf>
    <xf numFmtId="164" fontId="1" fillId="11" borderId="11" xfId="0" applyNumberFormat="1" applyFont="1" applyFill="1" applyBorder="1" applyAlignment="1">
      <alignment horizontal="right" vertical="center"/>
    </xf>
    <xf numFmtId="164" fontId="1" fillId="11" borderId="12" xfId="0" applyNumberFormat="1" applyFont="1" applyFill="1" applyBorder="1" applyAlignment="1">
      <alignment vertical="center" wrapText="1"/>
    </xf>
    <xf numFmtId="164" fontId="1" fillId="11" borderId="12" xfId="0" applyNumberFormat="1" applyFont="1" applyFill="1" applyBorder="1" applyAlignment="1">
      <alignment horizontal="right" vertical="center"/>
    </xf>
    <xf numFmtId="164" fontId="1" fillId="11" borderId="9" xfId="0" applyNumberFormat="1" applyFont="1" applyFill="1" applyBorder="1" applyAlignment="1">
      <alignment horizontal="right" vertical="center"/>
    </xf>
    <xf numFmtId="3" fontId="2" fillId="7" borderId="9" xfId="0" applyNumberFormat="1" applyFont="1" applyFill="1" applyBorder="1" applyAlignment="1">
      <alignment horizontal="center" vertical="center"/>
    </xf>
    <xf numFmtId="0" fontId="2" fillId="0" borderId="0" xfId="5" applyFont="1" applyAlignment="1">
      <alignment vertical="center"/>
    </xf>
    <xf numFmtId="164" fontId="15" fillId="0" borderId="0" xfId="0" applyNumberFormat="1" applyFont="1"/>
    <xf numFmtId="166" fontId="1" fillId="0" borderId="0" xfId="0" applyNumberFormat="1" applyFont="1"/>
    <xf numFmtId="3" fontId="1" fillId="0" borderId="0" xfId="0" applyNumberFormat="1" applyFont="1"/>
    <xf numFmtId="164" fontId="1" fillId="0" borderId="0" xfId="0" applyNumberFormat="1" applyFont="1" applyAlignment="1">
      <alignment horizontal="left"/>
    </xf>
    <xf numFmtId="0" fontId="1" fillId="0" borderId="0" xfId="0" applyFont="1" applyAlignment="1">
      <alignment horizontal="left"/>
    </xf>
    <xf numFmtId="1" fontId="1" fillId="0" borderId="0" xfId="0" applyNumberFormat="1" applyFont="1" applyAlignment="1">
      <alignment horizontal="left" wrapText="1"/>
    </xf>
    <xf numFmtId="3" fontId="1" fillId="0" borderId="0" xfId="0" applyNumberFormat="1" applyFont="1" applyAlignment="1">
      <alignment vertical="center"/>
    </xf>
    <xf numFmtId="0" fontId="2" fillId="0" borderId="0" xfId="0" applyFont="1" applyAlignment="1">
      <alignment horizontal="left" vertical="center"/>
    </xf>
    <xf numFmtId="0" fontId="13" fillId="0" borderId="0" xfId="0" applyFont="1" applyAlignment="1">
      <alignment horizontal="left" vertical="center"/>
    </xf>
    <xf numFmtId="0" fontId="1" fillId="4" borderId="11" xfId="0" applyFont="1" applyFill="1" applyBorder="1" applyAlignment="1">
      <alignment horizontal="left" vertical="center"/>
    </xf>
    <xf numFmtId="0" fontId="1" fillId="0" borderId="3" xfId="0" applyFont="1" applyBorder="1" applyAlignment="1">
      <alignment horizontal="left" vertical="center"/>
    </xf>
    <xf numFmtId="0" fontId="2" fillId="4" borderId="26" xfId="0" applyFont="1" applyFill="1" applyBorder="1" applyAlignment="1">
      <alignment horizontal="left" vertical="center"/>
    </xf>
    <xf numFmtId="164" fontId="2" fillId="2" borderId="11" xfId="0" applyNumberFormat="1" applyFont="1" applyFill="1" applyBorder="1" applyAlignment="1">
      <alignment vertical="center" wrapText="1"/>
    </xf>
    <xf numFmtId="164" fontId="2" fillId="2" borderId="9" xfId="0" applyNumberFormat="1" applyFont="1" applyFill="1" applyBorder="1" applyAlignment="1">
      <alignment vertical="center" wrapText="1"/>
    </xf>
    <xf numFmtId="0" fontId="1" fillId="4" borderId="12" xfId="0" applyFont="1" applyFill="1" applyBorder="1" applyAlignment="1">
      <alignment vertical="center" wrapText="1"/>
    </xf>
    <xf numFmtId="164" fontId="2" fillId="2" borderId="10" xfId="0" applyNumberFormat="1" applyFont="1" applyFill="1" applyBorder="1" applyAlignment="1">
      <alignment horizontal="right" vertical="center" wrapText="1"/>
    </xf>
    <xf numFmtId="164" fontId="2" fillId="0" borderId="3" xfId="0" applyNumberFormat="1" applyFont="1" applyBorder="1" applyAlignment="1">
      <alignment horizontal="right" vertical="center" wrapText="1"/>
    </xf>
    <xf numFmtId="164" fontId="2" fillId="2" borderId="12" xfId="0" applyNumberFormat="1" applyFont="1" applyFill="1" applyBorder="1" applyAlignment="1">
      <alignment vertical="center" wrapText="1"/>
    </xf>
    <xf numFmtId="0" fontId="1" fillId="12" borderId="0" xfId="0" applyFont="1" applyFill="1" applyAlignment="1">
      <alignment vertical="center"/>
    </xf>
    <xf numFmtId="0" fontId="0" fillId="12" borderId="0" xfId="0" applyFill="1" applyAlignment="1">
      <alignment vertical="center"/>
    </xf>
    <xf numFmtId="0" fontId="15" fillId="12" borderId="0" xfId="0" applyFont="1" applyFill="1" applyAlignment="1">
      <alignment vertical="center"/>
    </xf>
    <xf numFmtId="0" fontId="13" fillId="12" borderId="0" xfId="0" applyFont="1" applyFill="1"/>
    <xf numFmtId="164" fontId="1" fillId="0" borderId="10" xfId="0" applyNumberFormat="1" applyFont="1" applyBorder="1" applyAlignment="1">
      <alignment horizontal="right" vertical="center" wrapText="1"/>
    </xf>
    <xf numFmtId="0" fontId="2" fillId="12" borderId="0" xfId="5" applyFont="1" applyFill="1" applyAlignment="1">
      <alignment vertical="center"/>
    </xf>
    <xf numFmtId="164" fontId="16" fillId="12" borderId="0" xfId="0" applyNumberFormat="1" applyFont="1" applyFill="1" applyAlignment="1">
      <alignment vertical="center"/>
    </xf>
    <xf numFmtId="164" fontId="1" fillId="0" borderId="3" xfId="0" applyNumberFormat="1" applyFont="1" applyBorder="1" applyAlignment="1">
      <alignment horizontal="right" vertical="center" wrapText="1"/>
    </xf>
    <xf numFmtId="164" fontId="1" fillId="0" borderId="12" xfId="0" applyNumberFormat="1" applyFont="1" applyBorder="1" applyAlignment="1">
      <alignment horizontal="right" vertical="center" wrapText="1"/>
    </xf>
    <xf numFmtId="0" fontId="1" fillId="0" borderId="9" xfId="0" applyFont="1" applyBorder="1" applyAlignment="1">
      <alignment vertical="center"/>
    </xf>
    <xf numFmtId="0" fontId="1" fillId="7" borderId="9" xfId="0" applyFont="1" applyFill="1" applyBorder="1" applyAlignment="1">
      <alignment vertical="center"/>
    </xf>
    <xf numFmtId="164" fontId="2" fillId="0" borderId="9" xfId="0" applyNumberFormat="1" applyFont="1" applyBorder="1" applyAlignment="1">
      <alignment vertical="center"/>
    </xf>
    <xf numFmtId="164" fontId="2" fillId="0" borderId="10" xfId="0" applyNumberFormat="1" applyFont="1" applyBorder="1" applyAlignment="1">
      <alignment horizontal="right" vertical="center"/>
    </xf>
    <xf numFmtId="164" fontId="2" fillId="0" borderId="12" xfId="0" applyNumberFormat="1" applyFont="1" applyBorder="1" applyAlignment="1">
      <alignment horizontal="right" vertical="center"/>
    </xf>
    <xf numFmtId="0" fontId="2" fillId="0" borderId="26" xfId="0" applyFont="1" applyBorder="1" applyAlignment="1">
      <alignment vertical="center" wrapText="1"/>
    </xf>
    <xf numFmtId="0" fontId="2" fillId="4" borderId="12" xfId="0" applyFont="1" applyFill="1" applyBorder="1" applyAlignment="1">
      <alignment vertical="center" wrapText="1"/>
    </xf>
    <xf numFmtId="0" fontId="2" fillId="4" borderId="26" xfId="0" applyFont="1" applyFill="1" applyBorder="1" applyAlignment="1">
      <alignment vertical="center" wrapText="1"/>
    </xf>
    <xf numFmtId="0" fontId="2" fillId="7" borderId="13" xfId="0" applyFont="1" applyFill="1" applyBorder="1" applyAlignment="1">
      <alignment vertical="center"/>
    </xf>
    <xf numFmtId="0" fontId="17" fillId="0" borderId="0" xfId="0" applyFont="1" applyAlignment="1">
      <alignment horizontal="left" vertical="center"/>
    </xf>
    <xf numFmtId="0" fontId="1" fillId="4" borderId="27" xfId="0" applyFont="1" applyFill="1" applyBorder="1" applyAlignment="1">
      <alignment horizontal="center" vertical="center" wrapText="1"/>
    </xf>
    <xf numFmtId="0" fontId="1" fillId="0" borderId="26" xfId="0" applyFont="1" applyBorder="1" applyAlignment="1">
      <alignment vertical="center" wrapText="1"/>
    </xf>
    <xf numFmtId="164" fontId="1" fillId="4" borderId="11" xfId="0" applyNumberFormat="1" applyFont="1" applyFill="1" applyBorder="1" applyAlignment="1">
      <alignment vertical="center" wrapText="1"/>
    </xf>
    <xf numFmtId="0" fontId="1" fillId="4" borderId="9" xfId="0" applyFont="1" applyFill="1" applyBorder="1" applyAlignment="1">
      <alignment vertical="center" wrapText="1"/>
    </xf>
    <xf numFmtId="164" fontId="1" fillId="4" borderId="9" xfId="0" applyNumberFormat="1" applyFont="1" applyFill="1" applyBorder="1" applyAlignment="1">
      <alignment horizontal="right" vertical="center" wrapText="1"/>
    </xf>
    <xf numFmtId="164" fontId="1" fillId="4" borderId="12" xfId="0" applyNumberFormat="1" applyFont="1" applyFill="1" applyBorder="1" applyAlignment="1">
      <alignment horizontal="right" vertical="center" wrapText="1"/>
    </xf>
    <xf numFmtId="0" fontId="1" fillId="4" borderId="12" xfId="0" applyFont="1" applyFill="1" applyBorder="1" applyAlignment="1">
      <alignment horizontal="center" vertical="center" wrapText="1"/>
    </xf>
    <xf numFmtId="164" fontId="2" fillId="2" borderId="9" xfId="0" applyNumberFormat="1" applyFont="1" applyFill="1" applyBorder="1" applyAlignment="1">
      <alignment horizontal="right" vertical="center" wrapText="1"/>
    </xf>
    <xf numFmtId="164" fontId="2" fillId="2" borderId="12" xfId="0" applyNumberFormat="1" applyFont="1" applyFill="1" applyBorder="1" applyAlignment="1">
      <alignment horizontal="right" vertical="center" wrapText="1"/>
    </xf>
    <xf numFmtId="0" fontId="0" fillId="0" borderId="5" xfId="0" applyBorder="1" applyAlignment="1">
      <alignment vertical="center"/>
    </xf>
    <xf numFmtId="0" fontId="1" fillId="0" borderId="24" xfId="0" applyFont="1" applyBorder="1" applyAlignment="1">
      <alignment horizontal="center" vertical="center" wrapText="1"/>
    </xf>
    <xf numFmtId="164" fontId="0" fillId="0" borderId="0" xfId="0" applyNumberFormat="1" applyAlignment="1">
      <alignment horizontal="left" vertical="center"/>
    </xf>
    <xf numFmtId="164" fontId="1" fillId="8" borderId="27" xfId="0" applyNumberFormat="1" applyFont="1" applyFill="1" applyBorder="1" applyAlignment="1">
      <alignment horizontal="right" vertical="center" wrapText="1"/>
    </xf>
    <xf numFmtId="164" fontId="1" fillId="8" borderId="11" xfId="0" applyNumberFormat="1" applyFont="1" applyFill="1" applyBorder="1" applyAlignment="1">
      <alignment vertical="center" wrapText="1"/>
    </xf>
    <xf numFmtId="164" fontId="1" fillId="8" borderId="9" xfId="0" applyNumberFormat="1" applyFont="1" applyFill="1" applyBorder="1" applyAlignment="1">
      <alignment vertical="center" wrapText="1"/>
    </xf>
    <xf numFmtId="0" fontId="1" fillId="8" borderId="9" xfId="0" applyFont="1" applyFill="1" applyBorder="1" applyAlignment="1">
      <alignment horizontal="center" vertical="center" wrapText="1"/>
    </xf>
    <xf numFmtId="164" fontId="1" fillId="8" borderId="12" xfId="0" applyNumberFormat="1" applyFont="1" applyFill="1" applyBorder="1" applyAlignment="1">
      <alignment horizontal="right" vertical="center" wrapText="1"/>
    </xf>
    <xf numFmtId="164" fontId="1" fillId="4" borderId="11" xfId="0" applyNumberFormat="1" applyFont="1" applyFill="1" applyBorder="1" applyAlignment="1">
      <alignment horizontal="right" vertical="center" wrapText="1"/>
    </xf>
    <xf numFmtId="0" fontId="1" fillId="0" borderId="0" xfId="0" applyFont="1" applyAlignment="1">
      <alignment horizontal="center" vertical="center"/>
    </xf>
    <xf numFmtId="164" fontId="1" fillId="4" borderId="9" xfId="0" applyNumberFormat="1" applyFont="1" applyFill="1" applyBorder="1" applyAlignment="1">
      <alignment vertical="center" wrapText="1"/>
    </xf>
    <xf numFmtId="0" fontId="2" fillId="0" borderId="0" xfId="0" applyFont="1" applyAlignment="1">
      <alignment horizontal="center" vertical="center"/>
    </xf>
    <xf numFmtId="164" fontId="1" fillId="0" borderId="9" xfId="0" applyNumberFormat="1" applyFont="1" applyBorder="1" applyAlignment="1">
      <alignment horizontal="right" vertical="center" wrapText="1"/>
    </xf>
    <xf numFmtId="0" fontId="1" fillId="0" borderId="5" xfId="0" applyFont="1" applyBorder="1" applyAlignment="1">
      <alignment vertical="center"/>
    </xf>
    <xf numFmtId="44" fontId="1" fillId="2" borderId="9" xfId="0" applyNumberFormat="1" applyFont="1" applyFill="1" applyBorder="1" applyAlignment="1">
      <alignment vertical="center"/>
    </xf>
    <xf numFmtId="44" fontId="1" fillId="2" borderId="9" xfId="2" applyFont="1" applyFill="1" applyBorder="1" applyAlignment="1">
      <alignment vertical="center"/>
    </xf>
    <xf numFmtId="0" fontId="1" fillId="8" borderId="9" xfId="0" applyFont="1" applyFill="1" applyBorder="1" applyAlignment="1">
      <alignment horizontal="center" vertical="center"/>
    </xf>
    <xf numFmtId="164" fontId="1" fillId="8" borderId="12" xfId="0" applyNumberFormat="1" applyFont="1" applyFill="1" applyBorder="1" applyAlignment="1">
      <alignment vertical="center" wrapText="1"/>
    </xf>
    <xf numFmtId="0" fontId="2" fillId="8" borderId="9" xfId="0" applyFont="1" applyFill="1" applyBorder="1" applyAlignment="1">
      <alignment horizontal="center" vertical="center"/>
    </xf>
    <xf numFmtId="164" fontId="2" fillId="0" borderId="10" xfId="0" applyNumberFormat="1" applyFont="1" applyBorder="1" applyAlignment="1">
      <alignment horizontal="right" vertical="center" wrapText="1"/>
    </xf>
    <xf numFmtId="164" fontId="2" fillId="5" borderId="9" xfId="0" applyNumberFormat="1" applyFont="1" applyFill="1" applyBorder="1" applyAlignment="1">
      <alignment vertical="center"/>
    </xf>
    <xf numFmtId="164" fontId="2" fillId="0" borderId="9" xfId="0" applyNumberFormat="1" applyFont="1" applyBorder="1" applyAlignment="1">
      <alignment vertical="center" wrapText="1"/>
    </xf>
    <xf numFmtId="164" fontId="1" fillId="4" borderId="10" xfId="0" applyNumberFormat="1" applyFont="1" applyFill="1" applyBorder="1" applyAlignment="1">
      <alignment horizontal="right" vertical="center" wrapText="1"/>
    </xf>
    <xf numFmtId="164" fontId="1" fillId="4" borderId="10" xfId="0" applyNumberFormat="1" applyFont="1" applyFill="1" applyBorder="1" applyAlignment="1">
      <alignment vertical="center" wrapText="1"/>
    </xf>
    <xf numFmtId="0" fontId="1" fillId="4" borderId="30" xfId="0" applyFont="1" applyFill="1" applyBorder="1" applyAlignment="1">
      <alignment vertical="center" wrapText="1"/>
    </xf>
    <xf numFmtId="0" fontId="1" fillId="5" borderId="0" xfId="0" applyFont="1" applyFill="1" applyAlignment="1">
      <alignment vertical="center"/>
    </xf>
    <xf numFmtId="164" fontId="1" fillId="5" borderId="27" xfId="0" applyNumberFormat="1" applyFont="1" applyFill="1" applyBorder="1" applyAlignment="1">
      <alignment horizontal="right" vertical="center" wrapText="1"/>
    </xf>
    <xf numFmtId="0" fontId="1" fillId="5" borderId="9" xfId="0" applyFont="1" applyFill="1" applyBorder="1" applyAlignment="1">
      <alignment horizontal="center" vertical="center" wrapText="1"/>
    </xf>
    <xf numFmtId="164" fontId="1" fillId="0" borderId="13" xfId="0" applyNumberFormat="1" applyFont="1" applyBorder="1" applyAlignment="1">
      <alignment vertical="center" wrapText="1"/>
    </xf>
    <xf numFmtId="0" fontId="13" fillId="0" borderId="0" xfId="0" applyFont="1" applyAlignment="1">
      <alignment vertical="center"/>
    </xf>
    <xf numFmtId="0" fontId="1" fillId="5" borderId="9" xfId="0" applyFont="1" applyFill="1" applyBorder="1" applyAlignment="1">
      <alignment horizontal="center" vertical="center"/>
    </xf>
    <xf numFmtId="0" fontId="1" fillId="4" borderId="31" xfId="0" applyFont="1" applyFill="1" applyBorder="1" applyAlignment="1">
      <alignment vertical="center" wrapText="1"/>
    </xf>
    <xf numFmtId="0" fontId="1" fillId="4" borderId="32" xfId="0" applyFont="1" applyFill="1" applyBorder="1" applyAlignment="1">
      <alignment horizontal="center" vertical="center" wrapText="1"/>
    </xf>
    <xf numFmtId="164" fontId="1" fillId="4" borderId="15" xfId="0" applyNumberFormat="1" applyFont="1" applyFill="1" applyBorder="1" applyAlignment="1">
      <alignment vertical="center" wrapText="1"/>
    </xf>
    <xf numFmtId="0" fontId="1" fillId="4" borderId="33" xfId="0" applyFont="1" applyFill="1" applyBorder="1" applyAlignment="1">
      <alignment vertical="center" wrapText="1"/>
    </xf>
    <xf numFmtId="0" fontId="1" fillId="4" borderId="13" xfId="0" applyFont="1" applyFill="1" applyBorder="1" applyAlignment="1">
      <alignment vertical="center" wrapText="1"/>
    </xf>
    <xf numFmtId="164" fontId="1" fillId="4" borderId="14" xfId="0" applyNumberFormat="1" applyFont="1" applyFill="1" applyBorder="1" applyAlignment="1">
      <alignment horizontal="right" vertical="center" wrapText="1"/>
    </xf>
    <xf numFmtId="164" fontId="1" fillId="4" borderId="16" xfId="0" applyNumberFormat="1" applyFont="1" applyFill="1" applyBorder="1" applyAlignment="1">
      <alignment vertical="center" wrapText="1"/>
    </xf>
    <xf numFmtId="164" fontId="1" fillId="4" borderId="15" xfId="0" applyNumberFormat="1" applyFont="1" applyFill="1" applyBorder="1" applyAlignment="1">
      <alignment horizontal="right" vertical="center" wrapText="1"/>
    </xf>
    <xf numFmtId="164" fontId="1" fillId="4" borderId="14" xfId="0" applyNumberFormat="1" applyFont="1" applyFill="1" applyBorder="1" applyAlignment="1">
      <alignment vertical="center" wrapText="1"/>
    </xf>
    <xf numFmtId="0" fontId="1" fillId="4" borderId="34" xfId="0" applyFont="1" applyFill="1" applyBorder="1" applyAlignment="1">
      <alignment vertical="center" wrapText="1"/>
    </xf>
    <xf numFmtId="0" fontId="2" fillId="0" borderId="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4" fontId="5" fillId="13" borderId="0" xfId="0" applyNumberFormat="1" applyFont="1" applyFill="1" applyAlignment="1">
      <alignment horizontal="right" vertical="center" wrapText="1"/>
    </xf>
    <xf numFmtId="14" fontId="19" fillId="0" borderId="0" xfId="0" applyNumberFormat="1" applyFont="1" applyAlignment="1">
      <alignment horizontal="right" vertical="center"/>
    </xf>
    <xf numFmtId="0" fontId="20" fillId="0" borderId="0" xfId="0" applyFont="1" applyAlignment="1">
      <alignment horizontal="right" vertical="center"/>
    </xf>
    <xf numFmtId="14" fontId="5"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44" fontId="1" fillId="0" borderId="9" xfId="2" applyFont="1" applyFill="1" applyBorder="1" applyAlignment="1">
      <alignment vertical="top"/>
    </xf>
    <xf numFmtId="49" fontId="1" fillId="0" borderId="9" xfId="0" applyNumberFormat="1" applyFont="1" applyBorder="1" applyAlignment="1">
      <alignment horizontal="left" vertical="center"/>
    </xf>
    <xf numFmtId="0" fontId="1" fillId="0" borderId="0" xfId="0" applyFont="1" applyAlignment="1">
      <alignment vertical="top"/>
    </xf>
    <xf numFmtId="0" fontId="1" fillId="3" borderId="17" xfId="0" applyFont="1" applyFill="1" applyBorder="1" applyAlignment="1">
      <alignment horizontal="center" vertical="center"/>
    </xf>
    <xf numFmtId="0" fontId="1" fillId="3" borderId="13" xfId="0" applyFont="1" applyFill="1" applyBorder="1" applyAlignment="1">
      <alignment horizontal="center" vertical="center"/>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2" fillId="7" borderId="12" xfId="0" applyFont="1" applyFill="1" applyBorder="1" applyAlignment="1">
      <alignment horizontal="left" vertical="center"/>
    </xf>
    <xf numFmtId="0" fontId="2" fillId="7" borderId="11" xfId="0" applyFont="1" applyFill="1" applyBorder="1" applyAlignment="1">
      <alignment horizontal="left" vertical="center"/>
    </xf>
    <xf numFmtId="0" fontId="2" fillId="7" borderId="10" xfId="0" applyFont="1" applyFill="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7" borderId="17" xfId="0" applyFont="1" applyFill="1" applyBorder="1" applyAlignment="1">
      <alignment horizontal="center" vertical="center"/>
    </xf>
    <xf numFmtId="0" fontId="1" fillId="7" borderId="13" xfId="0" applyFont="1" applyFill="1" applyBorder="1" applyAlignment="1">
      <alignment horizontal="center" vertical="center"/>
    </xf>
    <xf numFmtId="49" fontId="1" fillId="0" borderId="17" xfId="0" applyNumberFormat="1" applyFont="1" applyBorder="1" applyAlignment="1">
      <alignment horizontal="left" vertical="top"/>
    </xf>
    <xf numFmtId="49" fontId="1" fillId="0" borderId="13" xfId="0" applyNumberFormat="1" applyFont="1" applyBorder="1" applyAlignment="1">
      <alignment horizontal="left" vertical="top"/>
    </xf>
    <xf numFmtId="0" fontId="2" fillId="8" borderId="12" xfId="0" applyFont="1" applyFill="1" applyBorder="1" applyAlignment="1">
      <alignment horizontal="left" vertical="center"/>
    </xf>
    <xf numFmtId="0" fontId="2" fillId="8" borderId="10" xfId="0" applyFont="1" applyFill="1" applyBorder="1" applyAlignment="1">
      <alignment horizontal="left" vertical="center"/>
    </xf>
    <xf numFmtId="0" fontId="1" fillId="7" borderId="12" xfId="0" applyFont="1" applyFill="1" applyBorder="1" applyAlignment="1">
      <alignment horizontal="left" vertical="center"/>
    </xf>
    <xf numFmtId="0" fontId="1" fillId="7" borderId="10" xfId="0" applyFont="1" applyFill="1" applyBorder="1" applyAlignment="1">
      <alignment horizontal="left" vertical="center"/>
    </xf>
    <xf numFmtId="0" fontId="0" fillId="2" borderId="0" xfId="0" applyFill="1" applyAlignment="1">
      <alignment horizontal="left" wrapText="1"/>
    </xf>
    <xf numFmtId="0" fontId="1" fillId="0" borderId="0" xfId="0" applyFont="1"/>
    <xf numFmtId="0" fontId="1" fillId="0" borderId="0" xfId="0" applyFont="1" applyAlignment="1">
      <alignment vertical="top" wrapText="1"/>
    </xf>
    <xf numFmtId="0" fontId="2" fillId="8" borderId="9" xfId="0" applyFont="1" applyFill="1" applyBorder="1" applyAlignment="1">
      <alignment horizontal="center" vertical="center"/>
    </xf>
    <xf numFmtId="0" fontId="1" fillId="0" borderId="20" xfId="0" applyFont="1" applyBorder="1" applyAlignment="1">
      <alignment horizontal="left" vertical="center" wrapText="1" indent="1"/>
    </xf>
    <xf numFmtId="0" fontId="1" fillId="0" borderId="19" xfId="0" applyFont="1" applyBorder="1" applyAlignment="1">
      <alignment horizontal="left" vertical="center" wrapText="1" indent="1"/>
    </xf>
    <xf numFmtId="0" fontId="1" fillId="0" borderId="18"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14" xfId="0" applyFont="1" applyBorder="1" applyAlignment="1">
      <alignment horizontal="left" vertical="center" wrapText="1" indent="1"/>
    </xf>
    <xf numFmtId="0" fontId="1" fillId="0" borderId="12" xfId="0" applyFont="1" applyBorder="1" applyAlignment="1">
      <alignment horizontal="left" vertical="center" indent="1"/>
    </xf>
    <xf numFmtId="0" fontId="1" fillId="0" borderId="11" xfId="0" applyFont="1" applyBorder="1" applyAlignment="1">
      <alignment horizontal="left" vertical="center" indent="1"/>
    </xf>
    <xf numFmtId="0" fontId="1" fillId="0" borderId="10" xfId="0" applyFont="1" applyBorder="1" applyAlignment="1">
      <alignment horizontal="left" vertical="center" indent="1"/>
    </xf>
    <xf numFmtId="0" fontId="1" fillId="0" borderId="0" xfId="0" applyFont="1" applyAlignment="1">
      <alignment horizontal="left" vertical="center" wrapTex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top" indent="1"/>
    </xf>
    <xf numFmtId="0" fontId="1" fillId="0" borderId="11" xfId="0" applyFont="1" applyBorder="1" applyAlignment="1">
      <alignment horizontal="left" vertical="top" indent="1"/>
    </xf>
    <xf numFmtId="0" fontId="1" fillId="0" borderId="10" xfId="0" applyFont="1" applyBorder="1" applyAlignment="1">
      <alignment horizontal="left" vertical="top" indent="1"/>
    </xf>
  </cellXfs>
  <cellStyles count="6">
    <cellStyle name="Comma" xfId="1" builtinId="3"/>
    <cellStyle name="Currency" xfId="2" builtinId="4"/>
    <cellStyle name="Normal" xfId="0" builtinId="0"/>
    <cellStyle name="Normal 2 2" xfId="4" xr:uid="{49ADE234-EE08-4D43-916F-1B23768B2CF8}"/>
    <cellStyle name="Normal 3" xfId="5" xr:uid="{3628ED36-2EF8-4E13-AD7B-89BE9C25BFA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AC7E-455C-4BAB-A3E5-07DA004CD965}">
  <dimension ref="A1:AC507"/>
  <sheetViews>
    <sheetView tabSelected="1" zoomScale="85" zoomScaleNormal="85" zoomScaleSheetLayoutView="100" workbookViewId="0">
      <pane ySplit="3" topLeftCell="A122" activePane="bottomLeft" state="frozen"/>
      <selection pane="bottomLeft" activeCell="C139" sqref="C139"/>
    </sheetView>
  </sheetViews>
  <sheetFormatPr defaultColWidth="9.109375" defaultRowHeight="13.2" x14ac:dyDescent="0.25"/>
  <cols>
    <col min="1" max="1" width="54.33203125" style="1" customWidth="1"/>
    <col min="2" max="2" width="16.88671875" style="1" customWidth="1"/>
    <col min="3" max="3" width="18.88671875" style="1" customWidth="1"/>
    <col min="4" max="4" width="18" customWidth="1"/>
    <col min="5" max="5" width="17.88671875" customWidth="1"/>
    <col min="6" max="6" width="2" style="1" customWidth="1"/>
    <col min="7" max="7" width="18" style="1" customWidth="1"/>
    <col min="8" max="8" width="13" style="1" customWidth="1"/>
    <col min="9" max="9" width="18.44140625" style="1" customWidth="1"/>
    <col min="10" max="10" width="17.44140625" customWidth="1"/>
    <col min="11" max="11" width="19.33203125" customWidth="1"/>
    <col min="12" max="12" width="1.88671875" style="1" customWidth="1"/>
    <col min="13" max="13" width="68.5546875" style="1" customWidth="1"/>
    <col min="14" max="14" width="4" style="1" customWidth="1"/>
    <col min="15" max="15" width="26" style="1" customWidth="1"/>
    <col min="16" max="16" width="5.88671875" style="1" customWidth="1"/>
    <col min="17" max="20" width="19.6640625" style="1" customWidth="1"/>
    <col min="21" max="21" width="25.44140625" style="1" bestFit="1" customWidth="1"/>
    <col min="22" max="23" width="19.6640625" style="1" customWidth="1"/>
    <col min="24" max="24" width="18.6640625" style="1" customWidth="1"/>
    <col min="25" max="25" width="18" style="1" hidden="1" customWidth="1"/>
    <col min="26" max="27" width="18.6640625" style="1" hidden="1" customWidth="1"/>
    <col min="28" max="28" width="25.6640625" style="1" hidden="1" customWidth="1"/>
    <col min="29" max="30" width="25.6640625" style="1" customWidth="1"/>
    <col min="31" max="16384" width="9.109375" style="1"/>
  </cols>
  <sheetData>
    <row r="1" spans="1:28" s="12" customFormat="1" ht="30.75" customHeight="1" x14ac:dyDescent="0.25">
      <c r="A1" s="278" t="s">
        <v>0</v>
      </c>
      <c r="B1" s="277"/>
      <c r="C1" s="277"/>
      <c r="D1" s="275"/>
      <c r="E1" s="274"/>
      <c r="F1" s="277"/>
      <c r="G1" s="277"/>
      <c r="H1" s="277"/>
      <c r="I1" s="276"/>
      <c r="J1" s="275"/>
      <c r="K1" s="274"/>
      <c r="M1" s="273" t="s">
        <v>1</v>
      </c>
      <c r="Z1" s="77"/>
      <c r="AA1" s="77"/>
      <c r="AB1" s="77"/>
    </row>
    <row r="2" spans="1:28" s="12" customFormat="1" ht="30.75" customHeight="1" thickBot="1" x14ac:dyDescent="0.3">
      <c r="A2" s="277" t="s">
        <v>2</v>
      </c>
      <c r="B2" s="277"/>
      <c r="C2" s="277"/>
      <c r="D2" s="275"/>
      <c r="E2" s="274"/>
      <c r="F2" s="277"/>
      <c r="G2" s="277"/>
      <c r="H2" s="277"/>
      <c r="I2" s="276"/>
      <c r="J2" s="275"/>
      <c r="K2" s="274"/>
      <c r="M2" s="273" t="s">
        <v>3</v>
      </c>
      <c r="Y2" s="12" t="s">
        <v>4</v>
      </c>
      <c r="Z2" s="1" t="s">
        <v>5</v>
      </c>
      <c r="AA2" s="1" t="s">
        <v>6</v>
      </c>
      <c r="AB2" s="1" t="s">
        <v>7</v>
      </c>
    </row>
    <row r="3" spans="1:28" ht="92.25" customHeight="1" thickBot="1" x14ac:dyDescent="0.3">
      <c r="A3" s="272" t="s">
        <v>8</v>
      </c>
      <c r="B3" s="269" t="s">
        <v>9</v>
      </c>
      <c r="C3" s="268" t="s">
        <v>10</v>
      </c>
      <c r="D3" s="268" t="s">
        <v>11</v>
      </c>
      <c r="E3" s="267" t="s">
        <v>12</v>
      </c>
      <c r="F3" s="271"/>
      <c r="G3" s="270" t="s">
        <v>13</v>
      </c>
      <c r="H3" s="269" t="s">
        <v>14</v>
      </c>
      <c r="I3" s="268" t="s">
        <v>10</v>
      </c>
      <c r="J3" s="268" t="s">
        <v>11</v>
      </c>
      <c r="K3" s="267" t="s">
        <v>12</v>
      </c>
      <c r="M3" s="266" t="s">
        <v>15</v>
      </c>
      <c r="P3" s="304" t="s">
        <v>16</v>
      </c>
      <c r="Q3" s="304"/>
      <c r="R3" s="304"/>
      <c r="S3" s="304"/>
      <c r="Y3" s="1" t="s">
        <v>17</v>
      </c>
      <c r="Z3" s="1" t="s">
        <v>18</v>
      </c>
      <c r="AA3" s="1" t="s">
        <v>19</v>
      </c>
      <c r="AB3" s="1" t="s">
        <v>20</v>
      </c>
    </row>
    <row r="4" spans="1:28" s="12" customFormat="1" ht="13.2" customHeight="1" x14ac:dyDescent="0.25">
      <c r="A4" s="265" t="s">
        <v>21</v>
      </c>
      <c r="B4" s="264"/>
      <c r="C4" s="263"/>
      <c r="D4" s="262"/>
      <c r="E4" s="257"/>
      <c r="F4" s="204"/>
      <c r="G4" s="261"/>
      <c r="H4" s="260"/>
      <c r="I4" s="259"/>
      <c r="J4" s="258"/>
      <c r="K4" s="257"/>
      <c r="M4" s="256"/>
      <c r="P4" s="77"/>
      <c r="Q4" s="77"/>
      <c r="R4" s="77"/>
      <c r="S4" s="77"/>
      <c r="Z4" s="1" t="s">
        <v>22</v>
      </c>
      <c r="AA4" s="1" t="s">
        <v>23</v>
      </c>
      <c r="AB4" s="1" t="s">
        <v>24</v>
      </c>
    </row>
    <row r="5" spans="1:28" s="12" customFormat="1" ht="13.2" customHeight="1" x14ac:dyDescent="0.25">
      <c r="A5" s="76" t="s">
        <v>25</v>
      </c>
      <c r="B5" s="80"/>
      <c r="C5" s="80"/>
      <c r="D5" s="82">
        <f>B5-C5</f>
        <v>0</v>
      </c>
      <c r="E5" s="101"/>
      <c r="F5" s="204"/>
      <c r="G5" s="80"/>
      <c r="H5" s="255" t="s">
        <v>26</v>
      </c>
      <c r="I5" s="145"/>
      <c r="J5" s="79">
        <f>G5-I5</f>
        <v>0</v>
      </c>
      <c r="K5" s="251"/>
      <c r="L5" s="250"/>
      <c r="M5" s="153"/>
      <c r="N5" s="238"/>
      <c r="P5" s="254" t="s">
        <v>27</v>
      </c>
      <c r="Q5" s="156"/>
      <c r="R5" s="156"/>
      <c r="Z5" s="1" t="s">
        <v>28</v>
      </c>
    </row>
    <row r="6" spans="1:28" s="12" customFormat="1" ht="13.2" customHeight="1" x14ac:dyDescent="0.25">
      <c r="A6" s="217" t="s">
        <v>29</v>
      </c>
      <c r="B6" s="253"/>
      <c r="C6" s="253"/>
      <c r="D6" s="82">
        <f>B6-C6</f>
        <v>0</v>
      </c>
      <c r="E6" s="101"/>
      <c r="F6" s="204"/>
      <c r="G6" s="253"/>
      <c r="H6" s="252" t="s">
        <v>30</v>
      </c>
      <c r="I6" s="145"/>
      <c r="J6" s="79">
        <f>G6-I6</f>
        <v>0</v>
      </c>
      <c r="K6" s="251"/>
      <c r="L6" s="250"/>
      <c r="M6" s="153"/>
      <c r="N6" s="238"/>
      <c r="P6" s="254"/>
      <c r="Q6" s="156"/>
      <c r="R6" s="156"/>
      <c r="Z6" s="1" t="s">
        <v>31</v>
      </c>
    </row>
    <row r="7" spans="1:28" s="12" customFormat="1" ht="13.2" customHeight="1" x14ac:dyDescent="0.25">
      <c r="A7" s="217" t="s">
        <v>32</v>
      </c>
      <c r="B7" s="253"/>
      <c r="C7" s="253"/>
      <c r="D7" s="82">
        <f>B7-C7</f>
        <v>0</v>
      </c>
      <c r="E7" s="101"/>
      <c r="F7" s="204"/>
      <c r="G7" s="253"/>
      <c r="H7" s="252" t="s">
        <v>33</v>
      </c>
      <c r="I7" s="145"/>
      <c r="J7" s="79">
        <f>G7-I7</f>
        <v>0</v>
      </c>
      <c r="K7" s="251"/>
      <c r="L7" s="250"/>
      <c r="M7" s="153"/>
      <c r="N7" s="238"/>
      <c r="P7" s="254" t="s">
        <v>34</v>
      </c>
      <c r="Q7" s="156"/>
      <c r="R7" s="156"/>
      <c r="Z7" s="1" t="s">
        <v>35</v>
      </c>
    </row>
    <row r="8" spans="1:28" s="12" customFormat="1" ht="13.2" customHeight="1" x14ac:dyDescent="0.25">
      <c r="A8" s="217" t="s">
        <v>36</v>
      </c>
      <c r="B8" s="253"/>
      <c r="C8" s="253"/>
      <c r="D8" s="82">
        <f>B8-C8</f>
        <v>0</v>
      </c>
      <c r="E8" s="101"/>
      <c r="F8" s="204"/>
      <c r="G8" s="253"/>
      <c r="H8" s="252" t="s">
        <v>37</v>
      </c>
      <c r="I8" s="145"/>
      <c r="J8" s="79">
        <f>G8-I8</f>
        <v>0</v>
      </c>
      <c r="K8" s="251"/>
      <c r="L8" s="250"/>
      <c r="M8" s="153"/>
      <c r="N8" s="238"/>
    </row>
    <row r="9" spans="1:28" s="12" customFormat="1" ht="13.2" customHeight="1" x14ac:dyDescent="0.25">
      <c r="A9" s="96" t="s">
        <v>38</v>
      </c>
      <c r="B9" s="65">
        <f>SUM(B5:B8)</f>
        <v>0</v>
      </c>
      <c r="C9" s="65">
        <f>SUM(C5:C8)</f>
        <v>0</v>
      </c>
      <c r="D9" s="111">
        <f>B9-C9</f>
        <v>0</v>
      </c>
      <c r="E9" s="107">
        <f>B105*D9</f>
        <v>0</v>
      </c>
      <c r="F9" s="25"/>
      <c r="G9" s="65">
        <f>SUM(G5:G8)</f>
        <v>0</v>
      </c>
      <c r="H9" s="219"/>
      <c r="I9" s="65">
        <f>SUM(I5:I8)</f>
        <v>0</v>
      </c>
      <c r="J9" s="131">
        <f>G9-I9</f>
        <v>0</v>
      </c>
      <c r="K9" s="107">
        <f>G105*J9</f>
        <v>0</v>
      </c>
      <c r="M9" s="130"/>
      <c r="N9" s="238"/>
      <c r="P9" s="317" t="s">
        <v>39</v>
      </c>
      <c r="Q9" s="317"/>
      <c r="R9" s="317"/>
      <c r="S9" s="317"/>
      <c r="T9" s="317"/>
    </row>
    <row r="10" spans="1:28" s="12" customFormat="1" ht="13.2" customHeight="1" x14ac:dyDescent="0.25">
      <c r="A10" s="249" t="s">
        <v>40</v>
      </c>
      <c r="B10" s="248"/>
      <c r="C10" s="233"/>
      <c r="D10" s="141"/>
      <c r="E10" s="216"/>
      <c r="F10" s="204"/>
      <c r="G10" s="247"/>
      <c r="H10" s="219"/>
      <c r="I10" s="219"/>
      <c r="J10" s="218"/>
      <c r="K10" s="216"/>
      <c r="M10" s="124"/>
      <c r="N10" s="238"/>
      <c r="P10" s="317"/>
      <c r="Q10" s="317"/>
      <c r="R10" s="317"/>
      <c r="S10" s="317"/>
      <c r="T10" s="317"/>
    </row>
    <row r="11" spans="1:28" s="12" customFormat="1" x14ac:dyDescent="0.25">
      <c r="A11" s="211" t="s">
        <v>41</v>
      </c>
      <c r="B11" s="246"/>
      <c r="C11" s="245"/>
      <c r="D11" s="196">
        <f>B11-C11</f>
        <v>0</v>
      </c>
      <c r="E11" s="107">
        <f>B105*D11</f>
        <v>0</v>
      </c>
      <c r="F11" s="204"/>
      <c r="G11" s="244"/>
      <c r="H11" s="109" t="s">
        <v>42</v>
      </c>
      <c r="I11" s="65">
        <f>G11</f>
        <v>0</v>
      </c>
      <c r="J11" s="191">
        <f>G11-I11</f>
        <v>0</v>
      </c>
      <c r="K11" s="107">
        <f>G105*J11</f>
        <v>0</v>
      </c>
      <c r="M11" s="130"/>
      <c r="N11" s="238"/>
      <c r="P11" s="156"/>
      <c r="Q11" s="156"/>
      <c r="R11" s="236"/>
    </row>
    <row r="12" spans="1:28" s="12" customFormat="1" ht="13.2" customHeight="1" x14ac:dyDescent="0.25">
      <c r="A12" s="213" t="s">
        <v>43</v>
      </c>
      <c r="B12" s="105"/>
      <c r="C12" s="104"/>
      <c r="D12" s="141"/>
      <c r="E12" s="216"/>
      <c r="F12" s="72"/>
      <c r="G12" s="71"/>
      <c r="H12" s="212"/>
      <c r="I12" s="219"/>
      <c r="J12" s="218"/>
      <c r="K12" s="216"/>
      <c r="M12" s="124"/>
      <c r="N12" s="238"/>
      <c r="P12" s="307"/>
      <c r="Q12" s="307"/>
      <c r="R12" s="243" t="s">
        <v>44</v>
      </c>
    </row>
    <row r="13" spans="1:28" s="12" customFormat="1" ht="13.2" customHeight="1" x14ac:dyDescent="0.25">
      <c r="A13" s="76" t="s">
        <v>45</v>
      </c>
      <c r="B13" s="232"/>
      <c r="C13" s="232"/>
      <c r="D13" s="242"/>
      <c r="E13" s="228"/>
      <c r="F13" s="204"/>
      <c r="G13" s="230"/>
      <c r="H13" s="241" t="s">
        <v>46</v>
      </c>
      <c r="I13" s="230"/>
      <c r="J13" s="229"/>
      <c r="K13" s="228"/>
      <c r="M13" s="226"/>
      <c r="N13" s="238"/>
      <c r="P13" s="302" t="s">
        <v>47</v>
      </c>
      <c r="Q13" s="303"/>
      <c r="R13" s="206"/>
    </row>
    <row r="14" spans="1:28" s="12" customFormat="1" ht="13.2" customHeight="1" x14ac:dyDescent="0.25">
      <c r="A14" s="76" t="s">
        <v>48</v>
      </c>
      <c r="B14" s="80"/>
      <c r="C14" s="205"/>
      <c r="D14" s="82">
        <f t="shared" ref="D14:D25" si="0">B14-C14</f>
        <v>0</v>
      </c>
      <c r="E14" s="101"/>
      <c r="F14" s="204"/>
      <c r="G14" s="80"/>
      <c r="H14" s="81" t="s">
        <v>49</v>
      </c>
      <c r="I14" s="80"/>
      <c r="J14" s="79">
        <f t="shared" ref="J14:J25" si="1">G14-I14</f>
        <v>0</v>
      </c>
      <c r="K14" s="101"/>
      <c r="M14" s="130"/>
      <c r="N14" s="238"/>
      <c r="P14" s="302" t="s">
        <v>50</v>
      </c>
      <c r="Q14" s="303" t="s">
        <v>50</v>
      </c>
      <c r="R14" s="206"/>
    </row>
    <row r="15" spans="1:28" s="12" customFormat="1" ht="13.2" customHeight="1" x14ac:dyDescent="0.25">
      <c r="A15" s="76" t="s">
        <v>51</v>
      </c>
      <c r="B15" s="80"/>
      <c r="C15" s="205"/>
      <c r="D15" s="82">
        <f t="shared" si="0"/>
        <v>0</v>
      </c>
      <c r="E15" s="101"/>
      <c r="F15" s="204"/>
      <c r="G15" s="80"/>
      <c r="H15" s="81" t="s">
        <v>52</v>
      </c>
      <c r="I15" s="80"/>
      <c r="J15" s="79">
        <f t="shared" si="1"/>
        <v>0</v>
      </c>
      <c r="K15" s="101"/>
      <c r="M15" s="130"/>
      <c r="N15" s="238"/>
      <c r="P15" s="302" t="s">
        <v>53</v>
      </c>
      <c r="Q15" s="303" t="s">
        <v>53</v>
      </c>
      <c r="R15" s="206"/>
    </row>
    <row r="16" spans="1:28" s="12" customFormat="1" ht="13.2" customHeight="1" x14ac:dyDescent="0.25">
      <c r="A16" s="76" t="s">
        <v>54</v>
      </c>
      <c r="B16" s="80"/>
      <c r="C16" s="205"/>
      <c r="D16" s="82">
        <f t="shared" si="0"/>
        <v>0</v>
      </c>
      <c r="E16" s="101"/>
      <c r="F16" s="204"/>
      <c r="G16" s="80"/>
      <c r="H16" s="81" t="s">
        <v>55</v>
      </c>
      <c r="I16" s="80"/>
      <c r="J16" s="79">
        <f t="shared" si="1"/>
        <v>0</v>
      </c>
      <c r="K16" s="101"/>
      <c r="M16" s="130"/>
      <c r="N16" s="238"/>
      <c r="P16" s="302" t="s">
        <v>56</v>
      </c>
      <c r="Q16" s="303" t="s">
        <v>56</v>
      </c>
      <c r="R16" s="206"/>
    </row>
    <row r="17" spans="1:29" s="12" customFormat="1" ht="13.2" customHeight="1" x14ac:dyDescent="0.25">
      <c r="A17" s="76" t="s">
        <v>57</v>
      </c>
      <c r="B17" s="80"/>
      <c r="C17" s="205"/>
      <c r="D17" s="82">
        <f t="shared" si="0"/>
        <v>0</v>
      </c>
      <c r="E17" s="101"/>
      <c r="F17" s="204"/>
      <c r="G17" s="80"/>
      <c r="H17" s="81" t="s">
        <v>58</v>
      </c>
      <c r="I17" s="80"/>
      <c r="J17" s="79">
        <f t="shared" si="1"/>
        <v>0</v>
      </c>
      <c r="K17" s="101"/>
      <c r="M17" s="130"/>
      <c r="N17" s="225"/>
      <c r="P17" s="302" t="s">
        <v>59</v>
      </c>
      <c r="Q17" s="303" t="s">
        <v>59</v>
      </c>
      <c r="R17" s="206"/>
    </row>
    <row r="18" spans="1:29" s="12" customFormat="1" ht="13.2" customHeight="1" x14ac:dyDescent="0.25">
      <c r="A18" s="76" t="s">
        <v>60</v>
      </c>
      <c r="B18" s="80"/>
      <c r="C18" s="205"/>
      <c r="D18" s="82">
        <f t="shared" si="0"/>
        <v>0</v>
      </c>
      <c r="E18" s="101"/>
      <c r="F18" s="204"/>
      <c r="G18" s="80"/>
      <c r="H18" s="81" t="s">
        <v>61</v>
      </c>
      <c r="I18" s="80"/>
      <c r="J18" s="79">
        <f t="shared" si="1"/>
        <v>0</v>
      </c>
      <c r="K18" s="101"/>
      <c r="M18" s="130"/>
      <c r="N18" s="225"/>
      <c r="P18" s="300" t="s">
        <v>62</v>
      </c>
      <c r="Q18" s="301"/>
      <c r="R18" s="240">
        <f>SUM(R13:R17)</f>
        <v>0</v>
      </c>
    </row>
    <row r="19" spans="1:29" s="12" customFormat="1" ht="13.2" customHeight="1" x14ac:dyDescent="0.25">
      <c r="A19" s="76" t="s">
        <v>63</v>
      </c>
      <c r="B19" s="80"/>
      <c r="C19" s="205"/>
      <c r="D19" s="82">
        <f t="shared" si="0"/>
        <v>0</v>
      </c>
      <c r="E19" s="101"/>
      <c r="F19" s="204"/>
      <c r="G19" s="80"/>
      <c r="H19" s="81" t="s">
        <v>64</v>
      </c>
      <c r="I19" s="80"/>
      <c r="J19" s="79">
        <f t="shared" si="1"/>
        <v>0</v>
      </c>
      <c r="K19" s="101"/>
      <c r="M19" s="130"/>
      <c r="N19" s="225"/>
      <c r="P19" s="302" t="s">
        <v>65</v>
      </c>
      <c r="Q19" s="303"/>
      <c r="R19" s="206"/>
    </row>
    <row r="20" spans="1:29" s="12" customFormat="1" ht="13.2" customHeight="1" x14ac:dyDescent="0.25">
      <c r="A20" s="76" t="s">
        <v>66</v>
      </c>
      <c r="B20" s="80"/>
      <c r="C20" s="205"/>
      <c r="D20" s="82">
        <f t="shared" si="0"/>
        <v>0</v>
      </c>
      <c r="E20" s="101"/>
      <c r="F20" s="204"/>
      <c r="G20" s="80"/>
      <c r="H20" s="81" t="s">
        <v>67</v>
      </c>
      <c r="I20" s="80"/>
      <c r="J20" s="79">
        <f t="shared" si="1"/>
        <v>0</v>
      </c>
      <c r="K20" s="101"/>
      <c r="M20" s="130"/>
      <c r="N20" s="238"/>
      <c r="P20" s="300" t="s">
        <v>68</v>
      </c>
      <c r="Q20" s="301"/>
      <c r="R20" s="239">
        <f>R18+R19</f>
        <v>0</v>
      </c>
      <c r="S20" s="12" t="s">
        <v>69</v>
      </c>
    </row>
    <row r="21" spans="1:29" s="12" customFormat="1" ht="13.2" customHeight="1" x14ac:dyDescent="0.25">
      <c r="A21" s="211" t="s">
        <v>70</v>
      </c>
      <c r="B21" s="145"/>
      <c r="C21" s="205"/>
      <c r="D21" s="82">
        <f t="shared" si="0"/>
        <v>0</v>
      </c>
      <c r="E21" s="101"/>
      <c r="F21" s="204"/>
      <c r="G21" s="145"/>
      <c r="H21" s="109" t="s">
        <v>71</v>
      </c>
      <c r="I21" s="80"/>
      <c r="J21" s="79">
        <f t="shared" si="1"/>
        <v>0</v>
      </c>
      <c r="K21" s="101"/>
      <c r="M21" s="130"/>
      <c r="N21" s="238"/>
    </row>
    <row r="22" spans="1:29" s="12" customFormat="1" ht="13.2" customHeight="1" x14ac:dyDescent="0.25">
      <c r="A22" s="211" t="s">
        <v>72</v>
      </c>
      <c r="B22" s="237"/>
      <c r="C22" s="205"/>
      <c r="D22" s="82">
        <f t="shared" si="0"/>
        <v>0</v>
      </c>
      <c r="E22" s="216"/>
      <c r="F22" s="204"/>
      <c r="G22" s="237"/>
      <c r="H22" s="109" t="s">
        <v>73</v>
      </c>
      <c r="I22" s="80"/>
      <c r="J22" s="79">
        <f t="shared" si="1"/>
        <v>0</v>
      </c>
      <c r="K22" s="101"/>
      <c r="M22" s="130"/>
      <c r="N22" s="238"/>
    </row>
    <row r="23" spans="1:29" s="12" customFormat="1" ht="13.2" customHeight="1" x14ac:dyDescent="0.25">
      <c r="A23" s="211" t="s">
        <v>74</v>
      </c>
      <c r="B23" s="237"/>
      <c r="C23" s="205"/>
      <c r="D23" s="82">
        <f t="shared" si="0"/>
        <v>0</v>
      </c>
      <c r="E23" s="216"/>
      <c r="F23" s="204"/>
      <c r="G23" s="237"/>
      <c r="H23" s="109" t="s">
        <v>75</v>
      </c>
      <c r="I23" s="80"/>
      <c r="J23" s="79">
        <f t="shared" si="1"/>
        <v>0</v>
      </c>
      <c r="K23" s="101"/>
      <c r="M23" s="130"/>
      <c r="N23" s="238"/>
      <c r="P23" s="84" t="s">
        <v>76</v>
      </c>
      <c r="Q23" s="290" t="s">
        <v>77</v>
      </c>
      <c r="R23" s="291"/>
      <c r="S23" s="292"/>
      <c r="T23" s="84" t="s">
        <v>78</v>
      </c>
    </row>
    <row r="24" spans="1:29" s="12" customFormat="1" ht="13.2" customHeight="1" x14ac:dyDescent="0.25">
      <c r="A24" s="211" t="s">
        <v>79</v>
      </c>
      <c r="B24" s="237"/>
      <c r="C24" s="205"/>
      <c r="D24" s="82">
        <f t="shared" si="0"/>
        <v>0</v>
      </c>
      <c r="E24" s="216"/>
      <c r="F24" s="204"/>
      <c r="G24" s="237"/>
      <c r="H24" s="109" t="s">
        <v>80</v>
      </c>
      <c r="I24" s="80"/>
      <c r="J24" s="79">
        <f t="shared" si="1"/>
        <v>0</v>
      </c>
      <c r="K24" s="101"/>
      <c r="M24" s="130"/>
      <c r="N24" s="225"/>
      <c r="P24" s="298" t="s">
        <v>81</v>
      </c>
      <c r="Q24" s="284" t="s">
        <v>82</v>
      </c>
      <c r="R24" s="285"/>
      <c r="S24" s="286"/>
      <c r="T24" s="282"/>
    </row>
    <row r="25" spans="1:29" s="12" customFormat="1" ht="13.2" customHeight="1" x14ac:dyDescent="0.25">
      <c r="A25" s="96" t="s">
        <v>83</v>
      </c>
      <c r="B25" s="65">
        <f>SUM(B11:B24)</f>
        <v>0</v>
      </c>
      <c r="C25" s="65">
        <f>SUM(C11:C24)</f>
        <v>0</v>
      </c>
      <c r="D25" s="65">
        <f t="shared" si="0"/>
        <v>0</v>
      </c>
      <c r="E25" s="107">
        <f>B105*D25</f>
        <v>0</v>
      </c>
      <c r="F25" s="25"/>
      <c r="G25" s="65">
        <f>SUM(G11:G24)</f>
        <v>0</v>
      </c>
      <c r="H25" s="219"/>
      <c r="I25" s="65">
        <f>SUM(I11:I24)</f>
        <v>0</v>
      </c>
      <c r="J25" s="191">
        <f t="shared" si="1"/>
        <v>0</v>
      </c>
      <c r="K25" s="107">
        <f>G105*J25</f>
        <v>0</v>
      </c>
      <c r="M25" s="130"/>
      <c r="N25" s="225"/>
      <c r="P25" s="299"/>
      <c r="Q25" s="287"/>
      <c r="R25" s="288"/>
      <c r="S25" s="289"/>
      <c r="T25" s="283"/>
      <c r="AA25" s="236"/>
    </row>
    <row r="26" spans="1:29" s="12" customFormat="1" ht="13.2" customHeight="1" x14ac:dyDescent="0.25">
      <c r="A26" s="213" t="s">
        <v>84</v>
      </c>
      <c r="B26" s="235"/>
      <c r="C26" s="221"/>
      <c r="D26" s="141"/>
      <c r="E26" s="216"/>
      <c r="F26" s="204"/>
      <c r="G26" s="233"/>
      <c r="H26" s="193"/>
      <c r="I26" s="219"/>
      <c r="J26" s="218"/>
      <c r="K26" s="216"/>
      <c r="M26" s="124"/>
      <c r="N26" s="225"/>
      <c r="P26" s="41" t="s">
        <v>85</v>
      </c>
      <c r="Q26" s="314" t="s">
        <v>86</v>
      </c>
      <c r="R26" s="315"/>
      <c r="S26" s="316"/>
      <c r="T26" s="40"/>
      <c r="AA26" s="234"/>
      <c r="AB26" s="234"/>
      <c r="AC26"/>
    </row>
    <row r="27" spans="1:29" s="12" customFormat="1" ht="13.2" customHeight="1" x14ac:dyDescent="0.25">
      <c r="A27" s="213" t="s">
        <v>87</v>
      </c>
      <c r="B27" s="221"/>
      <c r="C27" s="221"/>
      <c r="D27" s="141"/>
      <c r="E27" s="216"/>
      <c r="F27" s="204"/>
      <c r="G27" s="233"/>
      <c r="H27" s="193"/>
      <c r="I27" s="219"/>
      <c r="J27" s="218"/>
      <c r="K27" s="216"/>
      <c r="M27" s="124"/>
      <c r="N27" s="225"/>
      <c r="P27" s="298" t="s">
        <v>88</v>
      </c>
      <c r="Q27" s="284" t="s">
        <v>89</v>
      </c>
      <c r="R27" s="285"/>
      <c r="S27" s="286"/>
      <c r="T27" s="282"/>
      <c r="AA27" s="157"/>
    </row>
    <row r="28" spans="1:29" s="12" customFormat="1" ht="13.2" customHeight="1" x14ac:dyDescent="0.25">
      <c r="A28" s="217" t="s">
        <v>45</v>
      </c>
      <c r="B28" s="232"/>
      <c r="C28" s="232"/>
      <c r="D28" s="230"/>
      <c r="E28" s="228"/>
      <c r="F28" s="204"/>
      <c r="G28" s="230"/>
      <c r="H28" s="231" t="s">
        <v>90</v>
      </c>
      <c r="I28" s="230"/>
      <c r="J28" s="229"/>
      <c r="K28" s="228"/>
      <c r="M28" s="226"/>
      <c r="N28" s="225"/>
      <c r="P28" s="299"/>
      <c r="Q28" s="287"/>
      <c r="R28" s="288"/>
      <c r="S28" s="289"/>
      <c r="T28" s="283"/>
      <c r="AA28" s="8"/>
    </row>
    <row r="29" spans="1:29" s="12" customFormat="1" ht="13.2" customHeight="1" x14ac:dyDescent="0.25">
      <c r="A29" s="217" t="s">
        <v>48</v>
      </c>
      <c r="B29" s="80"/>
      <c r="C29" s="205"/>
      <c r="D29" s="69">
        <f t="shared" ref="D29:D34" si="2">B29-C29</f>
        <v>0</v>
      </c>
      <c r="E29" s="216"/>
      <c r="F29" s="204"/>
      <c r="G29" s="80"/>
      <c r="H29" s="109" t="s">
        <v>91</v>
      </c>
      <c r="I29" s="80"/>
      <c r="J29" s="79">
        <f t="shared" ref="J29:J34" si="3">G29-I29</f>
        <v>0</v>
      </c>
      <c r="K29" s="101"/>
      <c r="M29" s="130"/>
      <c r="N29" s="225"/>
      <c r="P29" s="41" t="s">
        <v>92</v>
      </c>
      <c r="Q29" s="314" t="s">
        <v>93</v>
      </c>
      <c r="R29" s="315"/>
      <c r="S29" s="316"/>
      <c r="T29" s="40"/>
      <c r="AA29" s="8"/>
    </row>
    <row r="30" spans="1:29" s="12" customFormat="1" ht="13.2" customHeight="1" x14ac:dyDescent="0.25">
      <c r="A30" s="217" t="s">
        <v>51</v>
      </c>
      <c r="B30" s="80"/>
      <c r="C30" s="205"/>
      <c r="D30" s="69">
        <f t="shared" si="2"/>
        <v>0</v>
      </c>
      <c r="E30" s="216"/>
      <c r="F30" s="204"/>
      <c r="G30" s="80"/>
      <c r="H30" s="109" t="s">
        <v>94</v>
      </c>
      <c r="I30" s="80"/>
      <c r="J30" s="79">
        <f t="shared" si="3"/>
        <v>0</v>
      </c>
      <c r="K30" s="101"/>
      <c r="M30" s="130"/>
      <c r="N30" s="225"/>
      <c r="P30" s="41" t="s">
        <v>95</v>
      </c>
      <c r="Q30" s="293" t="s">
        <v>96</v>
      </c>
      <c r="R30" s="294"/>
      <c r="S30" s="295"/>
      <c r="T30" s="55"/>
      <c r="AA30" s="227"/>
    </row>
    <row r="31" spans="1:29" s="12" customFormat="1" ht="13.2" customHeight="1" x14ac:dyDescent="0.25">
      <c r="A31" s="217" t="s">
        <v>54</v>
      </c>
      <c r="B31" s="80"/>
      <c r="C31" s="80"/>
      <c r="D31" s="69">
        <f t="shared" si="2"/>
        <v>0</v>
      </c>
      <c r="E31" s="216"/>
      <c r="F31" s="204"/>
      <c r="G31" s="80"/>
      <c r="H31" s="109" t="s">
        <v>97</v>
      </c>
      <c r="I31" s="80"/>
      <c r="J31" s="79">
        <f t="shared" si="3"/>
        <v>0</v>
      </c>
      <c r="K31" s="101"/>
      <c r="M31" s="226"/>
      <c r="N31" s="225"/>
      <c r="P31" s="298" t="s">
        <v>98</v>
      </c>
      <c r="Q31" s="284" t="s">
        <v>99</v>
      </c>
      <c r="R31" s="285"/>
      <c r="S31" s="286"/>
      <c r="T31" s="282"/>
      <c r="AA31" s="157"/>
    </row>
    <row r="32" spans="1:29" s="12" customFormat="1" ht="13.2" customHeight="1" x14ac:dyDescent="0.25">
      <c r="A32" s="217" t="s">
        <v>57</v>
      </c>
      <c r="B32" s="80"/>
      <c r="C32" s="205"/>
      <c r="D32" s="69">
        <f t="shared" si="2"/>
        <v>0</v>
      </c>
      <c r="E32" s="216"/>
      <c r="F32" s="204"/>
      <c r="G32" s="80"/>
      <c r="H32" s="109" t="s">
        <v>100</v>
      </c>
      <c r="I32" s="80"/>
      <c r="J32" s="79">
        <f t="shared" si="3"/>
        <v>0</v>
      </c>
      <c r="K32" s="101"/>
      <c r="M32" s="130"/>
      <c r="N32" s="225"/>
      <c r="P32" s="299"/>
      <c r="Q32" s="287"/>
      <c r="R32" s="288"/>
      <c r="S32" s="289"/>
      <c r="T32" s="283"/>
      <c r="AA32" s="8"/>
    </row>
    <row r="33" spans="1:27" s="12" customFormat="1" ht="13.2" customHeight="1" x14ac:dyDescent="0.25">
      <c r="A33" s="217" t="s">
        <v>101</v>
      </c>
      <c r="B33" s="80"/>
      <c r="C33" s="205"/>
      <c r="D33" s="69">
        <f t="shared" si="2"/>
        <v>0</v>
      </c>
      <c r="E33" s="216"/>
      <c r="F33" s="204"/>
      <c r="G33" s="80"/>
      <c r="H33" s="109" t="s">
        <v>102</v>
      </c>
      <c r="I33" s="80"/>
      <c r="J33" s="79">
        <f t="shared" si="3"/>
        <v>0</v>
      </c>
      <c r="K33" s="101"/>
      <c r="M33" s="130"/>
      <c r="N33" s="77"/>
      <c r="P33" s="298" t="s">
        <v>103</v>
      </c>
      <c r="Q33" s="284" t="s">
        <v>104</v>
      </c>
      <c r="R33" s="285"/>
      <c r="S33" s="286"/>
      <c r="T33" s="282"/>
      <c r="AA33" s="8"/>
    </row>
    <row r="34" spans="1:27" s="12" customFormat="1" ht="13.2" customHeight="1" x14ac:dyDescent="0.25">
      <c r="A34" s="211" t="s">
        <v>105</v>
      </c>
      <c r="B34" s="224">
        <f>SUM(B28:B33)</f>
        <v>0</v>
      </c>
      <c r="C34" s="224">
        <f>SUM(C28:C33)</f>
        <v>0</v>
      </c>
      <c r="D34" s="223">
        <f t="shared" si="2"/>
        <v>0</v>
      </c>
      <c r="E34" s="107">
        <f>B105*D34</f>
        <v>0</v>
      </c>
      <c r="F34" s="204"/>
      <c r="G34" s="223">
        <f>SUM(G28:G33)</f>
        <v>0</v>
      </c>
      <c r="H34" s="222"/>
      <c r="I34" s="192">
        <f>SUM(I28:I33)</f>
        <v>0</v>
      </c>
      <c r="J34" s="191">
        <f t="shared" si="3"/>
        <v>0</v>
      </c>
      <c r="K34" s="107">
        <f>G105*J34</f>
        <v>0</v>
      </c>
      <c r="M34" s="130"/>
      <c r="P34" s="299"/>
      <c r="Q34" s="287"/>
      <c r="R34" s="288"/>
      <c r="S34" s="289"/>
      <c r="T34" s="283"/>
      <c r="AA34" s="8"/>
    </row>
    <row r="35" spans="1:27" s="12" customFormat="1" ht="13.2" customHeight="1" x14ac:dyDescent="0.25">
      <c r="A35" s="213" t="s">
        <v>106</v>
      </c>
      <c r="B35" s="221"/>
      <c r="C35" s="221"/>
      <c r="D35" s="141"/>
      <c r="E35" s="216"/>
      <c r="F35" s="204"/>
      <c r="G35" s="220"/>
      <c r="H35" s="212"/>
      <c r="I35" s="219"/>
      <c r="J35" s="218"/>
      <c r="K35" s="216"/>
      <c r="M35" s="124"/>
      <c r="P35" s="41" t="s">
        <v>107</v>
      </c>
      <c r="Q35" s="314" t="s">
        <v>108</v>
      </c>
      <c r="R35" s="315"/>
      <c r="S35" s="316"/>
      <c r="T35" s="40"/>
    </row>
    <row r="36" spans="1:27" s="12" customFormat="1" ht="13.2" customHeight="1" x14ac:dyDescent="0.25">
      <c r="A36" s="217" t="s">
        <v>109</v>
      </c>
      <c r="B36" s="80"/>
      <c r="C36" s="205"/>
      <c r="D36" s="82">
        <f t="shared" ref="D36:D44" si="4">B36-C36</f>
        <v>0</v>
      </c>
      <c r="E36" s="216"/>
      <c r="F36" s="204"/>
      <c r="G36" s="80"/>
      <c r="H36" s="109" t="s">
        <v>110</v>
      </c>
      <c r="I36" s="80"/>
      <c r="J36" s="79">
        <f t="shared" ref="J36:J44" si="5">G36-I36</f>
        <v>0</v>
      </c>
      <c r="K36" s="101"/>
      <c r="M36" s="130"/>
      <c r="P36" s="298" t="s">
        <v>111</v>
      </c>
      <c r="Q36" s="284" t="s">
        <v>112</v>
      </c>
      <c r="R36" s="285"/>
      <c r="S36" s="286"/>
      <c r="T36" s="282"/>
    </row>
    <row r="37" spans="1:27" s="12" customFormat="1" ht="13.2" customHeight="1" x14ac:dyDescent="0.25">
      <c r="A37" s="217" t="s">
        <v>113</v>
      </c>
      <c r="B37" s="80"/>
      <c r="C37" s="205"/>
      <c r="D37" s="82">
        <f t="shared" si="4"/>
        <v>0</v>
      </c>
      <c r="E37" s="216"/>
      <c r="F37" s="204"/>
      <c r="G37" s="80"/>
      <c r="H37" s="109" t="s">
        <v>114</v>
      </c>
      <c r="I37" s="80"/>
      <c r="J37" s="79">
        <f t="shared" si="5"/>
        <v>0</v>
      </c>
      <c r="K37" s="101"/>
      <c r="M37" s="130"/>
      <c r="P37" s="299"/>
      <c r="Q37" s="287"/>
      <c r="R37" s="288"/>
      <c r="S37" s="289"/>
      <c r="T37" s="283"/>
    </row>
    <row r="38" spans="1:27" s="12" customFormat="1" ht="13.2" customHeight="1" x14ac:dyDescent="0.25">
      <c r="A38" s="217" t="s">
        <v>115</v>
      </c>
      <c r="B38" s="80"/>
      <c r="C38" s="205"/>
      <c r="D38" s="82">
        <f t="shared" si="4"/>
        <v>0</v>
      </c>
      <c r="E38" s="216"/>
      <c r="F38" s="204"/>
      <c r="G38" s="80"/>
      <c r="H38" s="109" t="s">
        <v>116</v>
      </c>
      <c r="I38" s="80"/>
      <c r="J38" s="79">
        <f t="shared" si="5"/>
        <v>0</v>
      </c>
      <c r="K38" s="101"/>
      <c r="M38" s="130"/>
      <c r="P38" s="41" t="s">
        <v>117</v>
      </c>
      <c r="Q38" s="314" t="s">
        <v>118</v>
      </c>
      <c r="R38" s="315"/>
      <c r="S38" s="316"/>
      <c r="T38" s="40"/>
    </row>
    <row r="39" spans="1:27" s="12" customFormat="1" ht="13.2" customHeight="1" x14ac:dyDescent="0.25">
      <c r="A39" s="217" t="s">
        <v>119</v>
      </c>
      <c r="B39" s="80"/>
      <c r="C39" s="205"/>
      <c r="D39" s="82">
        <f t="shared" si="4"/>
        <v>0</v>
      </c>
      <c r="E39" s="216"/>
      <c r="F39" s="204"/>
      <c r="G39" s="80"/>
      <c r="H39" s="109" t="s">
        <v>120</v>
      </c>
      <c r="I39" s="80"/>
      <c r="J39" s="79">
        <f t="shared" si="5"/>
        <v>0</v>
      </c>
      <c r="K39" s="101"/>
      <c r="M39" s="130"/>
      <c r="P39" s="298" t="s">
        <v>121</v>
      </c>
      <c r="Q39" s="284" t="s">
        <v>122</v>
      </c>
      <c r="R39" s="285"/>
      <c r="S39" s="286"/>
      <c r="T39" s="282"/>
    </row>
    <row r="40" spans="1:27" s="12" customFormat="1" ht="13.2" customHeight="1" x14ac:dyDescent="0.25">
      <c r="A40" s="217" t="s">
        <v>123</v>
      </c>
      <c r="B40" s="80"/>
      <c r="C40" s="205"/>
      <c r="D40" s="82">
        <f t="shared" si="4"/>
        <v>0</v>
      </c>
      <c r="E40" s="216"/>
      <c r="F40" s="204"/>
      <c r="G40" s="80"/>
      <c r="H40" s="109" t="s">
        <v>124</v>
      </c>
      <c r="I40" s="80"/>
      <c r="J40" s="79">
        <f t="shared" si="5"/>
        <v>0</v>
      </c>
      <c r="K40" s="101"/>
      <c r="M40" s="130"/>
      <c r="P40" s="299"/>
      <c r="Q40" s="287"/>
      <c r="R40" s="288"/>
      <c r="S40" s="289"/>
      <c r="T40" s="283"/>
    </row>
    <row r="41" spans="1:27" s="12" customFormat="1" ht="13.2" customHeight="1" x14ac:dyDescent="0.25">
      <c r="A41" s="217" t="s">
        <v>125</v>
      </c>
      <c r="B41" s="80"/>
      <c r="C41" s="205"/>
      <c r="D41" s="82">
        <f t="shared" si="4"/>
        <v>0</v>
      </c>
      <c r="E41" s="216"/>
      <c r="F41" s="204"/>
      <c r="G41" s="80"/>
      <c r="H41" s="109" t="s">
        <v>126</v>
      </c>
      <c r="I41" s="80"/>
      <c r="J41" s="79">
        <f t="shared" si="5"/>
        <v>0</v>
      </c>
      <c r="K41" s="101"/>
      <c r="M41" s="130"/>
      <c r="P41" s="41" t="s">
        <v>127</v>
      </c>
      <c r="Q41" s="293" t="s">
        <v>128</v>
      </c>
      <c r="R41" s="294"/>
      <c r="S41" s="295"/>
      <c r="T41" s="55"/>
    </row>
    <row r="42" spans="1:27" s="12" customFormat="1" ht="13.2" customHeight="1" x14ac:dyDescent="0.25">
      <c r="A42" s="217" t="s">
        <v>129</v>
      </c>
      <c r="B42" s="80"/>
      <c r="C42" s="205"/>
      <c r="D42" s="82">
        <f t="shared" si="4"/>
        <v>0</v>
      </c>
      <c r="E42" s="216"/>
      <c r="F42" s="204"/>
      <c r="G42" s="80"/>
      <c r="H42" s="109" t="s">
        <v>130</v>
      </c>
      <c r="I42" s="80"/>
      <c r="J42" s="79">
        <f t="shared" si="5"/>
        <v>0</v>
      </c>
      <c r="K42" s="101"/>
      <c r="M42" s="130"/>
      <c r="P42" s="298" t="s">
        <v>131</v>
      </c>
      <c r="Q42" s="308" t="s">
        <v>132</v>
      </c>
      <c r="R42" s="309"/>
      <c r="S42" s="310"/>
      <c r="T42" s="296"/>
    </row>
    <row r="43" spans="1:27" s="12" customFormat="1" ht="13.2" customHeight="1" x14ac:dyDescent="0.25">
      <c r="A43" s="217" t="s">
        <v>133</v>
      </c>
      <c r="B43" s="80"/>
      <c r="C43" s="205"/>
      <c r="D43" s="82">
        <f t="shared" si="4"/>
        <v>0</v>
      </c>
      <c r="E43" s="216"/>
      <c r="F43" s="204"/>
      <c r="G43" s="80"/>
      <c r="H43" s="109" t="s">
        <v>134</v>
      </c>
      <c r="I43" s="80"/>
      <c r="J43" s="79">
        <f t="shared" si="5"/>
        <v>0</v>
      </c>
      <c r="K43" s="101"/>
      <c r="M43" s="130"/>
      <c r="P43" s="299"/>
      <c r="Q43" s="311"/>
      <c r="R43" s="312"/>
      <c r="S43" s="313"/>
      <c r="T43" s="297"/>
    </row>
    <row r="44" spans="1:27" s="12" customFormat="1" ht="13.2" customHeight="1" x14ac:dyDescent="0.25">
      <c r="A44" s="96" t="s">
        <v>135</v>
      </c>
      <c r="B44" s="132">
        <f>SUM(B34:B43)</f>
        <v>0</v>
      </c>
      <c r="C44" s="132">
        <f>SUM(C34:C43)</f>
        <v>0</v>
      </c>
      <c r="D44" s="196">
        <f t="shared" si="4"/>
        <v>0</v>
      </c>
      <c r="E44" s="107">
        <f>B105*D44</f>
        <v>0</v>
      </c>
      <c r="F44" s="25"/>
      <c r="G44" s="131">
        <f>SUM(G34:G43)</f>
        <v>0</v>
      </c>
      <c r="H44" s="193"/>
      <c r="I44" s="65">
        <f>SUM(I34:I43)</f>
        <v>0</v>
      </c>
      <c r="J44" s="191">
        <f t="shared" si="5"/>
        <v>0</v>
      </c>
      <c r="K44" s="107">
        <f>G105*J44</f>
        <v>0</v>
      </c>
      <c r="M44" s="130"/>
      <c r="P44" s="215"/>
      <c r="Q44" s="214"/>
      <c r="R44" s="290" t="s">
        <v>136</v>
      </c>
      <c r="S44" s="291"/>
      <c r="T44" s="292"/>
      <c r="U44" s="85" t="s">
        <v>137</v>
      </c>
      <c r="V44" s="85" t="s">
        <v>138</v>
      </c>
    </row>
    <row r="45" spans="1:27" s="12" customFormat="1" ht="13.2" customHeight="1" x14ac:dyDescent="0.25">
      <c r="A45" s="213" t="s">
        <v>139</v>
      </c>
      <c r="B45" s="92"/>
      <c r="C45" s="92"/>
      <c r="D45" s="91"/>
      <c r="E45" s="73"/>
      <c r="F45" s="90"/>
      <c r="G45" s="89"/>
      <c r="H45" s="212"/>
      <c r="I45" s="88"/>
      <c r="J45" s="87"/>
      <c r="K45" s="73"/>
      <c r="M45" s="124"/>
      <c r="Q45" s="207" t="s">
        <v>140</v>
      </c>
      <c r="R45" s="293"/>
      <c r="S45" s="294"/>
      <c r="T45" s="295"/>
      <c r="U45" s="206"/>
      <c r="V45" s="55"/>
    </row>
    <row r="46" spans="1:27" s="12" customFormat="1" ht="13.2" customHeight="1" x14ac:dyDescent="0.25">
      <c r="A46" s="211" t="s">
        <v>141</v>
      </c>
      <c r="B46" s="210"/>
      <c r="C46" s="210"/>
      <c r="D46" s="82">
        <f>B46-C46</f>
        <v>0</v>
      </c>
      <c r="E46" s="107">
        <f>B105*D46</f>
        <v>0</v>
      </c>
      <c r="F46" s="25"/>
      <c r="G46" s="209"/>
      <c r="H46" s="109" t="s">
        <v>142</v>
      </c>
      <c r="I46" s="208"/>
      <c r="J46" s="191">
        <f>G46-I46</f>
        <v>0</v>
      </c>
      <c r="K46" s="107">
        <f>G105*J46</f>
        <v>0</v>
      </c>
      <c r="M46" s="153"/>
      <c r="Q46" s="207" t="s">
        <v>143</v>
      </c>
      <c r="R46" s="293"/>
      <c r="S46" s="294"/>
      <c r="T46" s="295"/>
      <c r="U46" s="206"/>
      <c r="V46" s="55"/>
    </row>
    <row r="47" spans="1:27" s="12" customFormat="1" ht="13.2" customHeight="1" x14ac:dyDescent="0.25">
      <c r="A47" s="190" t="s">
        <v>144</v>
      </c>
      <c r="B47" s="92"/>
      <c r="C47" s="92"/>
      <c r="D47" s="91"/>
      <c r="E47" s="73"/>
      <c r="F47" s="90"/>
      <c r="G47" s="89"/>
      <c r="H47" s="66"/>
      <c r="I47" s="88"/>
      <c r="J47" s="87"/>
      <c r="K47" s="73"/>
      <c r="M47" s="124"/>
      <c r="Q47" s="207" t="s">
        <v>145</v>
      </c>
      <c r="R47" s="293"/>
      <c r="S47" s="294"/>
      <c r="T47" s="295"/>
      <c r="U47" s="206"/>
      <c r="V47" s="55"/>
      <c r="AA47" s="166"/>
    </row>
    <row r="48" spans="1:27" s="12" customFormat="1" ht="13.2" customHeight="1" x14ac:dyDescent="0.25">
      <c r="A48" s="76" t="s">
        <v>146</v>
      </c>
      <c r="B48" s="80"/>
      <c r="C48" s="205"/>
      <c r="D48" s="82">
        <f>B48-C48</f>
        <v>0</v>
      </c>
      <c r="E48" s="73"/>
      <c r="F48" s="204"/>
      <c r="G48" s="201"/>
      <c r="H48" s="81" t="s">
        <v>147</v>
      </c>
      <c r="I48" s="80"/>
      <c r="J48" s="79">
        <f>G48-I48</f>
        <v>0</v>
      </c>
      <c r="K48" s="101"/>
      <c r="M48" s="130"/>
      <c r="P48" s="298" t="s">
        <v>329</v>
      </c>
      <c r="Q48" s="284" t="s">
        <v>328</v>
      </c>
      <c r="R48" s="285"/>
      <c r="S48" s="286"/>
      <c r="T48" s="282"/>
      <c r="AA48" s="166"/>
    </row>
    <row r="49" spans="1:28" s="12" customFormat="1" ht="13.2" customHeight="1" x14ac:dyDescent="0.25">
      <c r="A49" s="76" t="s">
        <v>148</v>
      </c>
      <c r="B49" s="80"/>
      <c r="C49" s="205"/>
      <c r="D49" s="82">
        <f>B49-C49</f>
        <v>0</v>
      </c>
      <c r="E49" s="73"/>
      <c r="F49" s="204"/>
      <c r="G49" s="201"/>
      <c r="H49" s="81" t="s">
        <v>149</v>
      </c>
      <c r="I49" s="80"/>
      <c r="J49" s="79">
        <f>G49-I49</f>
        <v>0</v>
      </c>
      <c r="K49" s="101"/>
      <c r="M49" s="130"/>
      <c r="P49" s="299"/>
      <c r="Q49" s="287"/>
      <c r="R49" s="288"/>
      <c r="S49" s="289"/>
      <c r="T49" s="283"/>
    </row>
    <row r="50" spans="1:28" s="12" customFormat="1" ht="13.2" customHeight="1" x14ac:dyDescent="0.25">
      <c r="A50" s="76" t="s">
        <v>151</v>
      </c>
      <c r="B50" s="80"/>
      <c r="C50" s="83"/>
      <c r="D50" s="82">
        <f>B50-C50</f>
        <v>0</v>
      </c>
      <c r="E50" s="73"/>
      <c r="F50" s="90"/>
      <c r="G50" s="201"/>
      <c r="H50" s="81" t="s">
        <v>152</v>
      </c>
      <c r="I50" s="80"/>
      <c r="J50" s="79">
        <f>G50-I50</f>
        <v>0</v>
      </c>
      <c r="K50" s="101"/>
      <c r="M50" s="130"/>
      <c r="P50" s="298" t="s">
        <v>331</v>
      </c>
      <c r="Q50" s="308" t="s">
        <v>330</v>
      </c>
      <c r="R50" s="309"/>
      <c r="S50" s="310"/>
      <c r="T50" s="282"/>
    </row>
    <row r="51" spans="1:28" s="12" customFormat="1" ht="13.2" customHeight="1" x14ac:dyDescent="0.25">
      <c r="A51" s="133" t="s">
        <v>154</v>
      </c>
      <c r="B51" s="196">
        <f>SUM(B48:B50)</f>
        <v>0</v>
      </c>
      <c r="C51" s="196">
        <f>SUM(C48:C50)</f>
        <v>0</v>
      </c>
      <c r="D51" s="196">
        <f>B51-C51</f>
        <v>0</v>
      </c>
      <c r="E51" s="107">
        <f>B105*D51</f>
        <v>0</v>
      </c>
      <c r="F51" s="195"/>
      <c r="G51" s="194">
        <f>SUM(G48:G50)</f>
        <v>0</v>
      </c>
      <c r="H51" s="193"/>
      <c r="I51" s="192">
        <f>SUM(I48:I50)</f>
        <v>0</v>
      </c>
      <c r="J51" s="191">
        <f>G51-I51</f>
        <v>0</v>
      </c>
      <c r="K51" s="107">
        <f>G105*J51</f>
        <v>0</v>
      </c>
      <c r="M51" s="130"/>
      <c r="P51" s="299"/>
      <c r="Q51" s="311"/>
      <c r="R51" s="312"/>
      <c r="S51" s="313"/>
      <c r="T51" s="283"/>
    </row>
    <row r="52" spans="1:28" s="12" customFormat="1" ht="13.2" customHeight="1" x14ac:dyDescent="0.25">
      <c r="A52" s="190" t="s">
        <v>155</v>
      </c>
      <c r="B52" s="66"/>
      <c r="C52" s="66"/>
      <c r="D52" s="91"/>
      <c r="E52" s="73"/>
      <c r="F52" s="189"/>
      <c r="G52" s="188"/>
      <c r="H52" s="66"/>
      <c r="I52" s="88"/>
      <c r="J52" s="87"/>
      <c r="K52" s="73"/>
      <c r="M52" s="124"/>
    </row>
    <row r="53" spans="1:28" s="12" customFormat="1" ht="13.2" customHeight="1" x14ac:dyDescent="0.25">
      <c r="A53" s="76" t="s">
        <v>157</v>
      </c>
      <c r="B53" s="165"/>
      <c r="C53" s="83"/>
      <c r="D53" s="82">
        <f t="shared" ref="D53:D80" si="6">B53-C53</f>
        <v>0</v>
      </c>
      <c r="E53" s="73"/>
      <c r="F53" s="72"/>
      <c r="G53" s="150"/>
      <c r="H53" s="152" t="s">
        <v>158</v>
      </c>
      <c r="I53" s="75"/>
      <c r="J53" s="79">
        <f t="shared" ref="J53:J80" si="7">G53-I53</f>
        <v>0</v>
      </c>
      <c r="K53" s="101"/>
      <c r="M53" s="130"/>
      <c r="P53" s="200" t="s">
        <v>150</v>
      </c>
      <c r="Q53" s="203"/>
      <c r="R53" s="203"/>
      <c r="S53" s="202"/>
      <c r="T53" s="197"/>
      <c r="U53" s="197"/>
    </row>
    <row r="54" spans="1:28" s="12" customFormat="1" ht="13.2" customHeight="1" x14ac:dyDescent="0.25">
      <c r="A54" s="76" t="s">
        <v>159</v>
      </c>
      <c r="B54" s="176"/>
      <c r="C54" s="175"/>
      <c r="D54" s="174">
        <f t="shared" si="6"/>
        <v>0</v>
      </c>
      <c r="E54" s="169"/>
      <c r="F54" s="72"/>
      <c r="G54" s="173"/>
      <c r="H54" s="172" t="s">
        <v>160</v>
      </c>
      <c r="I54" s="171"/>
      <c r="J54" s="170">
        <f t="shared" si="7"/>
        <v>0</v>
      </c>
      <c r="K54" s="169"/>
      <c r="M54" s="168"/>
      <c r="P54" s="200" t="s">
        <v>153</v>
      </c>
      <c r="Q54" s="199"/>
      <c r="R54" s="198"/>
      <c r="S54" s="198"/>
      <c r="T54" s="197"/>
      <c r="U54" s="197"/>
    </row>
    <row r="55" spans="1:28" s="12" customFormat="1" ht="13.2" customHeight="1" x14ac:dyDescent="0.25">
      <c r="A55" s="76" t="s">
        <v>163</v>
      </c>
      <c r="B55" s="176"/>
      <c r="C55" s="175"/>
      <c r="D55" s="174">
        <f t="shared" si="6"/>
        <v>0</v>
      </c>
      <c r="E55" s="169"/>
      <c r="F55" s="72"/>
      <c r="G55" s="173"/>
      <c r="H55" s="172" t="s">
        <v>164</v>
      </c>
      <c r="I55" s="171"/>
      <c r="J55" s="170">
        <f t="shared" si="7"/>
        <v>0</v>
      </c>
      <c r="K55" s="169"/>
      <c r="M55" s="168"/>
      <c r="O55" s="178"/>
      <c r="P55" s="186"/>
      <c r="Q55" s="156"/>
      <c r="R55" s="156"/>
      <c r="S55" s="77"/>
      <c r="V55" s="151"/>
    </row>
    <row r="56" spans="1:28" s="12" customFormat="1" ht="13.2" customHeight="1" x14ac:dyDescent="0.25">
      <c r="A56" s="76" t="s">
        <v>170</v>
      </c>
      <c r="B56" s="176"/>
      <c r="C56" s="175"/>
      <c r="D56" s="174">
        <f t="shared" si="6"/>
        <v>0</v>
      </c>
      <c r="E56" s="169"/>
      <c r="F56" s="72"/>
      <c r="G56" s="173"/>
      <c r="H56" s="172" t="s">
        <v>171</v>
      </c>
      <c r="I56" s="171"/>
      <c r="J56" s="170">
        <f t="shared" si="7"/>
        <v>0</v>
      </c>
      <c r="K56" s="169"/>
      <c r="M56" s="168"/>
      <c r="O56" s="167"/>
      <c r="P56" s="187" t="s">
        <v>156</v>
      </c>
      <c r="Q56" s="186"/>
      <c r="R56" s="186"/>
      <c r="S56" s="186"/>
      <c r="V56" s="166"/>
    </row>
    <row r="57" spans="1:28" s="12" customFormat="1" ht="13.2" customHeight="1" x14ac:dyDescent="0.25">
      <c r="A57" s="143" t="s">
        <v>173</v>
      </c>
      <c r="B57" s="165"/>
      <c r="C57" s="83"/>
      <c r="D57" s="82">
        <f t="shared" si="6"/>
        <v>0</v>
      </c>
      <c r="E57" s="73"/>
      <c r="F57" s="72"/>
      <c r="G57" s="150"/>
      <c r="H57" s="152" t="s">
        <v>174</v>
      </c>
      <c r="I57" s="80"/>
      <c r="J57" s="79">
        <f t="shared" si="7"/>
        <v>0</v>
      </c>
      <c r="K57" s="101"/>
      <c r="M57" s="130"/>
      <c r="P57" s="157"/>
      <c r="Q57" s="157"/>
      <c r="R57" s="185"/>
      <c r="S57" s="157"/>
      <c r="T57" s="157"/>
      <c r="V57" s="151"/>
    </row>
    <row r="58" spans="1:28" s="12" customFormat="1" ht="13.2" customHeight="1" x14ac:dyDescent="0.25">
      <c r="A58" s="143" t="s">
        <v>176</v>
      </c>
      <c r="B58" s="148"/>
      <c r="C58" s="83"/>
      <c r="D58" s="82">
        <f t="shared" si="6"/>
        <v>0</v>
      </c>
      <c r="E58" s="73"/>
      <c r="F58" s="72"/>
      <c r="G58" s="147"/>
      <c r="H58" s="152" t="s">
        <v>177</v>
      </c>
      <c r="I58" s="80"/>
      <c r="J58" s="79">
        <f t="shared" si="7"/>
        <v>0</v>
      </c>
      <c r="K58" s="101"/>
      <c r="M58" s="130"/>
      <c r="P58" s="184" t="s">
        <v>161</v>
      </c>
      <c r="Q58" s="183" t="s">
        <v>162</v>
      </c>
      <c r="R58" s="182"/>
      <c r="S58" s="181"/>
      <c r="T58" s="180"/>
      <c r="U58" s="179"/>
      <c r="V58" s="151"/>
      <c r="X58" s="164"/>
    </row>
    <row r="59" spans="1:28" s="12" customFormat="1" ht="13.2" customHeight="1" x14ac:dyDescent="0.25">
      <c r="A59" s="143" t="s">
        <v>179</v>
      </c>
      <c r="B59" s="148"/>
      <c r="C59" s="83"/>
      <c r="D59" s="82">
        <f t="shared" si="6"/>
        <v>0</v>
      </c>
      <c r="E59" s="73"/>
      <c r="F59" s="72"/>
      <c r="G59" s="150"/>
      <c r="H59" s="152" t="s">
        <v>180</v>
      </c>
      <c r="I59" s="80"/>
      <c r="J59" s="79">
        <f t="shared" si="7"/>
        <v>0</v>
      </c>
      <c r="K59" s="101"/>
      <c r="M59" s="130"/>
      <c r="P59" s="103"/>
      <c r="Q59" s="84" t="s">
        <v>165</v>
      </c>
      <c r="R59" s="84" t="s">
        <v>166</v>
      </c>
      <c r="S59" s="120" t="s">
        <v>167</v>
      </c>
      <c r="T59" s="177" t="s">
        <v>168</v>
      </c>
      <c r="U59" s="118" t="s">
        <v>169</v>
      </c>
      <c r="V59" s="151"/>
      <c r="X59" s="164"/>
    </row>
    <row r="60" spans="1:28" s="12" customFormat="1" ht="13.2" customHeight="1" x14ac:dyDescent="0.25">
      <c r="A60" s="143" t="s">
        <v>182</v>
      </c>
      <c r="B60" s="148"/>
      <c r="C60" s="83"/>
      <c r="D60" s="82">
        <f t="shared" si="6"/>
        <v>0</v>
      </c>
      <c r="E60" s="73"/>
      <c r="F60" s="72"/>
      <c r="G60" s="147"/>
      <c r="H60" s="152" t="s">
        <v>183</v>
      </c>
      <c r="I60" s="80"/>
      <c r="J60" s="79">
        <f t="shared" si="7"/>
        <v>0</v>
      </c>
      <c r="K60" s="101"/>
      <c r="M60" s="130"/>
      <c r="P60" s="103"/>
      <c r="Q60" s="162" t="s">
        <v>172</v>
      </c>
      <c r="R60" s="98"/>
      <c r="S60" s="99"/>
      <c r="T60" s="99"/>
      <c r="U60" s="161"/>
    </row>
    <row r="61" spans="1:28" s="12" customFormat="1" ht="13.2" customHeight="1" x14ac:dyDescent="0.25">
      <c r="A61" s="143" t="s">
        <v>185</v>
      </c>
      <c r="B61" s="148"/>
      <c r="C61" s="83"/>
      <c r="D61" s="82">
        <f t="shared" si="6"/>
        <v>0</v>
      </c>
      <c r="E61" s="73"/>
      <c r="F61" s="72"/>
      <c r="G61" s="150"/>
      <c r="H61" s="152" t="s">
        <v>186</v>
      </c>
      <c r="I61" s="80"/>
      <c r="J61" s="79">
        <f t="shared" si="7"/>
        <v>0</v>
      </c>
      <c r="K61" s="101"/>
      <c r="M61" s="130"/>
      <c r="P61" s="103"/>
      <c r="Q61" s="162" t="s">
        <v>175</v>
      </c>
      <c r="R61" s="98"/>
      <c r="S61" s="99"/>
      <c r="T61" s="99"/>
      <c r="U61" s="161"/>
    </row>
    <row r="62" spans="1:28" s="12" customFormat="1" ht="13.2" customHeight="1" x14ac:dyDescent="0.25">
      <c r="A62" s="143" t="s">
        <v>188</v>
      </c>
      <c r="B62" s="148"/>
      <c r="C62" s="83"/>
      <c r="D62" s="82">
        <f t="shared" si="6"/>
        <v>0</v>
      </c>
      <c r="E62" s="73"/>
      <c r="F62" s="72"/>
      <c r="G62" s="147"/>
      <c r="H62" s="152" t="s">
        <v>189</v>
      </c>
      <c r="I62" s="80"/>
      <c r="J62" s="79">
        <f t="shared" si="7"/>
        <v>0</v>
      </c>
      <c r="K62" s="101"/>
      <c r="M62" s="130"/>
      <c r="P62" s="103"/>
      <c r="Q62" s="162" t="s">
        <v>178</v>
      </c>
      <c r="R62" s="98"/>
      <c r="S62" s="99"/>
      <c r="T62" s="99"/>
      <c r="U62" s="161"/>
      <c r="W62" s="157"/>
    </row>
    <row r="63" spans="1:28" s="12" customFormat="1" ht="13.2" customHeight="1" x14ac:dyDescent="0.25">
      <c r="A63" s="143" t="s">
        <v>191</v>
      </c>
      <c r="B63" s="148"/>
      <c r="C63" s="83"/>
      <c r="D63" s="82">
        <f t="shared" si="6"/>
        <v>0</v>
      </c>
      <c r="E63" s="73"/>
      <c r="F63" s="72"/>
      <c r="G63" s="150"/>
      <c r="H63" s="152" t="s">
        <v>192</v>
      </c>
      <c r="I63" s="80"/>
      <c r="J63" s="79">
        <f t="shared" si="7"/>
        <v>0</v>
      </c>
      <c r="K63" s="101"/>
      <c r="M63" s="160"/>
      <c r="P63" s="103"/>
      <c r="Q63" s="162" t="s">
        <v>181</v>
      </c>
      <c r="R63" s="98"/>
      <c r="S63" s="99"/>
      <c r="T63" s="99"/>
      <c r="U63" s="161"/>
      <c r="W63" s="157"/>
      <c r="X63" s="1"/>
      <c r="AA63" s="157"/>
      <c r="AB63" s="157"/>
    </row>
    <row r="64" spans="1:28" s="157" customFormat="1" ht="13.2" customHeight="1" x14ac:dyDescent="0.25">
      <c r="A64" s="143" t="s">
        <v>193</v>
      </c>
      <c r="B64" s="148"/>
      <c r="C64" s="83"/>
      <c r="D64" s="82">
        <f t="shared" si="6"/>
        <v>0</v>
      </c>
      <c r="E64" s="73"/>
      <c r="F64" s="72"/>
      <c r="G64" s="147"/>
      <c r="H64" s="152" t="s">
        <v>194</v>
      </c>
      <c r="I64" s="80"/>
      <c r="J64" s="79">
        <f t="shared" si="7"/>
        <v>0</v>
      </c>
      <c r="K64" s="101"/>
      <c r="M64" s="130"/>
      <c r="P64" s="103"/>
      <c r="Q64" s="162" t="s">
        <v>184</v>
      </c>
      <c r="R64" s="98"/>
      <c r="S64" s="99"/>
      <c r="T64" s="99"/>
      <c r="U64" s="161"/>
      <c r="V64" s="12"/>
      <c r="W64" s="12"/>
      <c r="X64" s="1"/>
      <c r="Y64" s="12"/>
      <c r="Z64" s="12"/>
      <c r="AA64" s="12"/>
      <c r="AB64" s="12"/>
    </row>
    <row r="65" spans="1:26" s="12" customFormat="1" ht="13.2" customHeight="1" x14ac:dyDescent="0.25">
      <c r="A65" s="143" t="s">
        <v>195</v>
      </c>
      <c r="B65" s="148"/>
      <c r="C65" s="83"/>
      <c r="D65" s="82">
        <f t="shared" si="6"/>
        <v>0</v>
      </c>
      <c r="E65" s="73"/>
      <c r="F65" s="158"/>
      <c r="G65" s="150"/>
      <c r="H65" s="152" t="s">
        <v>196</v>
      </c>
      <c r="I65" s="80"/>
      <c r="J65" s="79">
        <f t="shared" si="7"/>
        <v>0</v>
      </c>
      <c r="K65" s="101"/>
      <c r="M65" s="130"/>
      <c r="P65" s="163"/>
      <c r="Q65" s="162" t="s">
        <v>187</v>
      </c>
      <c r="R65" s="98"/>
      <c r="S65" s="99"/>
      <c r="T65" s="99"/>
      <c r="U65" s="161"/>
      <c r="V65" s="1"/>
      <c r="X65" s="1"/>
    </row>
    <row r="66" spans="1:26" s="12" customFormat="1" ht="13.2" customHeight="1" x14ac:dyDescent="0.25">
      <c r="A66" s="143" t="s">
        <v>199</v>
      </c>
      <c r="B66" s="148"/>
      <c r="C66" s="83"/>
      <c r="D66" s="82">
        <f t="shared" si="6"/>
        <v>0</v>
      </c>
      <c r="E66" s="73"/>
      <c r="F66" s="72"/>
      <c r="G66" s="147"/>
      <c r="H66" s="152" t="s">
        <v>200</v>
      </c>
      <c r="I66" s="80"/>
      <c r="J66" s="79">
        <f t="shared" si="7"/>
        <v>0</v>
      </c>
      <c r="K66" s="101"/>
      <c r="M66" s="130"/>
      <c r="P66" s="103"/>
      <c r="Q66" s="162" t="s">
        <v>190</v>
      </c>
      <c r="R66" s="98"/>
      <c r="S66" s="99"/>
      <c r="T66" s="99"/>
      <c r="U66" s="161"/>
      <c r="V66" s="1"/>
      <c r="X66" s="1"/>
      <c r="Y66" s="157"/>
      <c r="Z66" s="157"/>
    </row>
    <row r="67" spans="1:26" s="12" customFormat="1" ht="13.2" customHeight="1" x14ac:dyDescent="0.25">
      <c r="A67" s="143" t="s">
        <v>201</v>
      </c>
      <c r="B67" s="148"/>
      <c r="C67" s="83"/>
      <c r="D67" s="82">
        <f t="shared" si="6"/>
        <v>0</v>
      </c>
      <c r="E67" s="73"/>
      <c r="F67" s="72"/>
      <c r="G67" s="150"/>
      <c r="H67" s="152" t="s">
        <v>202</v>
      </c>
      <c r="I67" s="80"/>
      <c r="J67" s="79">
        <f t="shared" si="7"/>
        <v>0</v>
      </c>
      <c r="K67" s="101"/>
      <c r="M67" s="130"/>
      <c r="P67" s="157"/>
      <c r="Q67" s="157"/>
      <c r="R67" s="159"/>
      <c r="S67" s="159"/>
      <c r="V67" s="1"/>
      <c r="W67" s="1"/>
      <c r="X67" s="1"/>
    </row>
    <row r="68" spans="1:26" s="12" customFormat="1" ht="13.2" customHeight="1" x14ac:dyDescent="0.25">
      <c r="A68" s="143" t="s">
        <v>205</v>
      </c>
      <c r="B68" s="148"/>
      <c r="C68" s="83"/>
      <c r="D68" s="82">
        <f t="shared" si="6"/>
        <v>0</v>
      </c>
      <c r="E68" s="73"/>
      <c r="F68" s="72"/>
      <c r="G68" s="147"/>
      <c r="H68" s="152" t="s">
        <v>206</v>
      </c>
      <c r="I68" s="80"/>
      <c r="J68" s="79">
        <f t="shared" si="7"/>
        <v>0</v>
      </c>
      <c r="K68" s="101"/>
      <c r="M68" s="130"/>
      <c r="N68" s="156"/>
      <c r="P68" s="85" t="s">
        <v>76</v>
      </c>
      <c r="Q68" s="84" t="s">
        <v>77</v>
      </c>
      <c r="R68" s="84"/>
      <c r="S68" s="84"/>
      <c r="T68" s="84" t="s">
        <v>78</v>
      </c>
      <c r="V68" s="155"/>
      <c r="W68" s="1"/>
      <c r="X68" s="1"/>
    </row>
    <row r="69" spans="1:26" s="12" customFormat="1" ht="13.2" customHeight="1" x14ac:dyDescent="0.25">
      <c r="A69" s="143" t="s">
        <v>209</v>
      </c>
      <c r="B69" s="148"/>
      <c r="C69" s="83"/>
      <c r="D69" s="82">
        <f t="shared" si="6"/>
        <v>0</v>
      </c>
      <c r="E69" s="73"/>
      <c r="F69" s="72"/>
      <c r="G69" s="150"/>
      <c r="H69" s="152" t="s">
        <v>210</v>
      </c>
      <c r="I69" s="80"/>
      <c r="J69" s="79">
        <f t="shared" si="7"/>
        <v>0</v>
      </c>
      <c r="K69" s="101"/>
      <c r="M69" s="130"/>
      <c r="P69" s="298" t="s">
        <v>197</v>
      </c>
      <c r="Q69" s="284" t="s">
        <v>198</v>
      </c>
      <c r="R69" s="285"/>
      <c r="S69" s="286"/>
      <c r="T69" s="282"/>
      <c r="U69" s="1"/>
      <c r="V69" s="155"/>
      <c r="W69" s="1"/>
      <c r="X69" s="1"/>
    </row>
    <row r="70" spans="1:26" s="12" customFormat="1" ht="13.2" customHeight="1" x14ac:dyDescent="0.25">
      <c r="A70" s="143" t="s">
        <v>212</v>
      </c>
      <c r="B70" s="148"/>
      <c r="C70" s="83"/>
      <c r="D70" s="82">
        <f t="shared" si="6"/>
        <v>0</v>
      </c>
      <c r="E70" s="73"/>
      <c r="F70" s="72"/>
      <c r="G70" s="147"/>
      <c r="H70" s="152" t="s">
        <v>213</v>
      </c>
      <c r="I70" s="80"/>
      <c r="J70" s="79">
        <f t="shared" si="7"/>
        <v>0</v>
      </c>
      <c r="K70" s="101"/>
      <c r="M70" s="130"/>
      <c r="P70" s="299"/>
      <c r="Q70" s="287"/>
      <c r="R70" s="288"/>
      <c r="S70" s="289"/>
      <c r="T70" s="283"/>
      <c r="U70" s="1"/>
      <c r="V70" s="155"/>
      <c r="W70" s="1"/>
      <c r="X70" s="1"/>
    </row>
    <row r="71" spans="1:26" s="12" customFormat="1" ht="13.2" customHeight="1" x14ac:dyDescent="0.25">
      <c r="A71" s="143" t="s">
        <v>216</v>
      </c>
      <c r="B71" s="148"/>
      <c r="C71" s="83"/>
      <c r="D71" s="82">
        <f t="shared" si="6"/>
        <v>0</v>
      </c>
      <c r="E71" s="73"/>
      <c r="F71" s="72"/>
      <c r="G71" s="150"/>
      <c r="H71" s="152" t="s">
        <v>217</v>
      </c>
      <c r="I71" s="80"/>
      <c r="J71" s="79">
        <f t="shared" si="7"/>
        <v>0</v>
      </c>
      <c r="K71" s="101"/>
      <c r="M71" s="130"/>
      <c r="P71" s="298" t="s">
        <v>203</v>
      </c>
      <c r="Q71" s="308" t="s">
        <v>204</v>
      </c>
      <c r="R71" s="309"/>
      <c r="S71" s="310"/>
      <c r="T71" s="318"/>
      <c r="U71" s="1"/>
      <c r="V71" s="155"/>
      <c r="W71" s="1"/>
      <c r="X71" s="1"/>
    </row>
    <row r="72" spans="1:26" s="12" customFormat="1" ht="13.2" customHeight="1" x14ac:dyDescent="0.25">
      <c r="A72" s="143" t="s">
        <v>220</v>
      </c>
      <c r="B72" s="148"/>
      <c r="C72" s="83"/>
      <c r="D72" s="82">
        <f t="shared" si="6"/>
        <v>0</v>
      </c>
      <c r="E72" s="73"/>
      <c r="F72" s="72"/>
      <c r="G72" s="147"/>
      <c r="H72" s="152" t="s">
        <v>221</v>
      </c>
      <c r="I72" s="80"/>
      <c r="J72" s="79">
        <f t="shared" si="7"/>
        <v>0</v>
      </c>
      <c r="K72" s="101"/>
      <c r="M72" s="130"/>
      <c r="P72" s="299" t="s">
        <v>207</v>
      </c>
      <c r="Q72" s="311" t="s">
        <v>208</v>
      </c>
      <c r="R72" s="312"/>
      <c r="S72" s="313"/>
      <c r="T72" s="319"/>
      <c r="U72" s="1"/>
      <c r="V72" s="1"/>
      <c r="W72" s="1"/>
      <c r="X72" s="1"/>
    </row>
    <row r="73" spans="1:26" s="12" customFormat="1" ht="13.2" customHeight="1" x14ac:dyDescent="0.25">
      <c r="A73" s="143" t="s">
        <v>224</v>
      </c>
      <c r="B73" s="148"/>
      <c r="C73" s="83"/>
      <c r="D73" s="82">
        <f t="shared" si="6"/>
        <v>0</v>
      </c>
      <c r="E73" s="73"/>
      <c r="F73" s="72"/>
      <c r="G73" s="150"/>
      <c r="H73" s="152" t="s">
        <v>225</v>
      </c>
      <c r="I73" s="80"/>
      <c r="J73" s="79">
        <f t="shared" si="7"/>
        <v>0</v>
      </c>
      <c r="K73" s="101"/>
      <c r="M73" s="153"/>
      <c r="P73" s="41" t="s">
        <v>211</v>
      </c>
      <c r="Q73" s="293" t="s">
        <v>208</v>
      </c>
      <c r="R73" s="294"/>
      <c r="S73" s="295"/>
      <c r="T73" s="55"/>
      <c r="U73" s="1"/>
      <c r="V73" s="1"/>
      <c r="W73" s="1"/>
      <c r="X73" s="1"/>
    </row>
    <row r="74" spans="1:26" s="12" customFormat="1" ht="13.2" customHeight="1" x14ac:dyDescent="0.25">
      <c r="A74" s="143" t="s">
        <v>226</v>
      </c>
      <c r="B74" s="148"/>
      <c r="C74" s="83"/>
      <c r="D74" s="82">
        <f t="shared" si="6"/>
        <v>0</v>
      </c>
      <c r="E74" s="73"/>
      <c r="F74" s="72"/>
      <c r="G74" s="147"/>
      <c r="H74" s="152" t="s">
        <v>227</v>
      </c>
      <c r="I74" s="80"/>
      <c r="J74" s="79">
        <f t="shared" si="7"/>
        <v>0</v>
      </c>
      <c r="K74" s="101"/>
      <c r="M74" s="130"/>
      <c r="P74" s="41" t="s">
        <v>214</v>
      </c>
      <c r="Q74" s="293" t="s">
        <v>215</v>
      </c>
      <c r="R74" s="294"/>
      <c r="S74" s="295"/>
      <c r="T74" s="55"/>
      <c r="U74" s="1"/>
      <c r="V74" s="1"/>
      <c r="W74" s="1"/>
      <c r="X74" s="1"/>
    </row>
    <row r="75" spans="1:26" s="12" customFormat="1" ht="13.2" customHeight="1" x14ac:dyDescent="0.25">
      <c r="A75" s="143" t="s">
        <v>230</v>
      </c>
      <c r="B75" s="148"/>
      <c r="C75" s="83"/>
      <c r="D75" s="82">
        <f t="shared" si="6"/>
        <v>0</v>
      </c>
      <c r="E75" s="73"/>
      <c r="F75" s="72"/>
      <c r="G75" s="150"/>
      <c r="H75" s="152" t="s">
        <v>231</v>
      </c>
      <c r="I75" s="80"/>
      <c r="J75" s="79">
        <f t="shared" si="7"/>
        <v>0</v>
      </c>
      <c r="K75" s="101"/>
      <c r="M75" s="130"/>
      <c r="P75" s="41" t="s">
        <v>218</v>
      </c>
      <c r="Q75" s="314" t="s">
        <v>219</v>
      </c>
      <c r="R75" s="315"/>
      <c r="S75" s="316"/>
      <c r="T75" s="40"/>
      <c r="U75" s="1"/>
      <c r="V75" s="1"/>
      <c r="W75" s="1"/>
      <c r="X75" s="1"/>
    </row>
    <row r="76" spans="1:26" s="12" customFormat="1" ht="13.2" customHeight="1" x14ac:dyDescent="0.25">
      <c r="A76" s="143" t="s">
        <v>234</v>
      </c>
      <c r="B76" s="148"/>
      <c r="C76" s="83"/>
      <c r="D76" s="82">
        <f t="shared" si="6"/>
        <v>0</v>
      </c>
      <c r="E76" s="73"/>
      <c r="F76" s="72"/>
      <c r="G76" s="147"/>
      <c r="H76" s="152" t="s">
        <v>235</v>
      </c>
      <c r="I76" s="80"/>
      <c r="J76" s="79">
        <f t="shared" si="7"/>
        <v>0</v>
      </c>
      <c r="K76" s="101"/>
      <c r="M76" s="130"/>
      <c r="P76" s="298" t="s">
        <v>222</v>
      </c>
      <c r="Q76" s="284" t="s">
        <v>223</v>
      </c>
      <c r="R76" s="285"/>
      <c r="S76" s="286"/>
      <c r="T76" s="282"/>
      <c r="U76" s="154"/>
      <c r="V76" s="1"/>
      <c r="W76" s="1"/>
      <c r="X76" s="1"/>
    </row>
    <row r="77" spans="1:26" s="12" customFormat="1" ht="13.2" customHeight="1" x14ac:dyDescent="0.25">
      <c r="A77" s="143" t="s">
        <v>236</v>
      </c>
      <c r="B77" s="148"/>
      <c r="C77" s="83"/>
      <c r="D77" s="82">
        <f t="shared" si="6"/>
        <v>0</v>
      </c>
      <c r="E77" s="73"/>
      <c r="F77" s="72"/>
      <c r="G77" s="150"/>
      <c r="H77" s="152" t="s">
        <v>237</v>
      </c>
      <c r="I77" s="80"/>
      <c r="J77" s="79">
        <f t="shared" si="7"/>
        <v>0</v>
      </c>
      <c r="K77" s="101"/>
      <c r="M77" s="130"/>
      <c r="O77" s="151"/>
      <c r="P77" s="299"/>
      <c r="Q77" s="287"/>
      <c r="R77" s="288"/>
      <c r="S77" s="289"/>
      <c r="T77" s="283"/>
      <c r="U77" s="1"/>
      <c r="V77" s="1"/>
      <c r="W77" s="1"/>
      <c r="X77" s="1"/>
    </row>
    <row r="78" spans="1:26" s="12" customFormat="1" ht="13.2" customHeight="1" x14ac:dyDescent="0.25">
      <c r="A78" s="143" t="s">
        <v>240</v>
      </c>
      <c r="B78" s="148"/>
      <c r="C78" s="83"/>
      <c r="D78" s="82">
        <f t="shared" si="6"/>
        <v>0</v>
      </c>
      <c r="E78" s="73"/>
      <c r="F78" s="72"/>
      <c r="G78" s="147"/>
      <c r="H78" s="146" t="s">
        <v>241</v>
      </c>
      <c r="I78" s="80"/>
      <c r="J78" s="79">
        <f t="shared" si="7"/>
        <v>0</v>
      </c>
      <c r="K78" s="101"/>
      <c r="M78" s="130"/>
      <c r="P78" s="41" t="s">
        <v>228</v>
      </c>
      <c r="Q78" s="314" t="s">
        <v>229</v>
      </c>
      <c r="R78" s="315"/>
      <c r="S78" s="316"/>
      <c r="T78" s="40"/>
      <c r="U78" s="1"/>
      <c r="V78" s="1"/>
      <c r="W78" s="1"/>
      <c r="X78" s="1"/>
    </row>
    <row r="79" spans="1:26" s="12" customFormat="1" ht="13.2" customHeight="1" x14ac:dyDescent="0.25">
      <c r="A79" s="143" t="s">
        <v>244</v>
      </c>
      <c r="B79" s="148"/>
      <c r="C79" s="83"/>
      <c r="D79" s="82">
        <f t="shared" si="6"/>
        <v>0</v>
      </c>
      <c r="E79" s="73"/>
      <c r="F79" s="72"/>
      <c r="G79" s="150"/>
      <c r="H79" s="146" t="s">
        <v>245</v>
      </c>
      <c r="I79" s="145"/>
      <c r="J79" s="79">
        <f t="shared" si="7"/>
        <v>0</v>
      </c>
      <c r="K79" s="101"/>
      <c r="M79" s="130"/>
      <c r="N79" s="149"/>
      <c r="P79" s="298" t="s">
        <v>232</v>
      </c>
      <c r="Q79" s="284" t="s">
        <v>233</v>
      </c>
      <c r="R79" s="285"/>
      <c r="S79" s="286"/>
      <c r="T79" s="282"/>
      <c r="U79" s="1"/>
      <c r="V79" s="1"/>
      <c r="W79" s="1"/>
      <c r="X79" s="1"/>
    </row>
    <row r="80" spans="1:26" s="12" customFormat="1" ht="13.2" customHeight="1" x14ac:dyDescent="0.25">
      <c r="A80" s="143" t="s">
        <v>248</v>
      </c>
      <c r="B80" s="148"/>
      <c r="C80" s="83"/>
      <c r="D80" s="82">
        <f t="shared" si="6"/>
        <v>0</v>
      </c>
      <c r="E80" s="73"/>
      <c r="F80" s="72"/>
      <c r="G80" s="147"/>
      <c r="H80" s="146" t="s">
        <v>249</v>
      </c>
      <c r="I80" s="145"/>
      <c r="J80" s="79">
        <f t="shared" si="7"/>
        <v>0</v>
      </c>
      <c r="K80" s="101"/>
      <c r="M80" s="144"/>
      <c r="P80" s="299"/>
      <c r="Q80" s="287"/>
      <c r="R80" s="288"/>
      <c r="S80" s="289"/>
      <c r="T80" s="283"/>
      <c r="U80" s="1"/>
      <c r="V80" s="1"/>
      <c r="W80" s="1"/>
      <c r="X80" s="1"/>
    </row>
    <row r="81" spans="1:24" s="12" customFormat="1" ht="13.2" customHeight="1" x14ac:dyDescent="0.25">
      <c r="A81" s="143" t="s">
        <v>252</v>
      </c>
      <c r="B81" s="142"/>
      <c r="C81" s="83"/>
      <c r="D81" s="141"/>
      <c r="E81" s="136"/>
      <c r="F81" s="140"/>
      <c r="G81" s="139"/>
      <c r="H81" s="137"/>
      <c r="I81" s="138"/>
      <c r="J81" s="137"/>
      <c r="K81" s="136"/>
      <c r="M81" s="135"/>
      <c r="P81" s="41" t="s">
        <v>238</v>
      </c>
      <c r="Q81" s="293" t="s">
        <v>239</v>
      </c>
      <c r="R81" s="294"/>
      <c r="S81" s="295"/>
      <c r="T81" s="55"/>
      <c r="U81" s="1"/>
      <c r="V81" s="1"/>
      <c r="W81" s="1"/>
      <c r="X81" s="1"/>
    </row>
    <row r="82" spans="1:24" s="12" customFormat="1" ht="52.8" x14ac:dyDescent="0.25">
      <c r="A82" s="133" t="s">
        <v>253</v>
      </c>
      <c r="B82" s="132">
        <f>SUM(B53:B80)</f>
        <v>0</v>
      </c>
      <c r="C82" s="110">
        <f>SUM(C53:C81)</f>
        <v>0</v>
      </c>
      <c r="D82" s="111">
        <f>B82-C82</f>
        <v>0</v>
      </c>
      <c r="E82" s="64">
        <f>B105*D82</f>
        <v>0</v>
      </c>
      <c r="F82" s="25"/>
      <c r="G82" s="132">
        <f>SUM(G53:G80)</f>
        <v>0</v>
      </c>
      <c r="H82" s="95"/>
      <c r="I82" s="65">
        <f>SUM(I53:I81)</f>
        <v>0</v>
      </c>
      <c r="J82" s="131">
        <f>G82-I82</f>
        <v>0</v>
      </c>
      <c r="K82" s="64">
        <f>G105*J82</f>
        <v>0</v>
      </c>
      <c r="M82" s="130" t="s">
        <v>254</v>
      </c>
      <c r="P82" s="41" t="s">
        <v>242</v>
      </c>
      <c r="Q82" s="320" t="s">
        <v>243</v>
      </c>
      <c r="R82" s="321"/>
      <c r="S82" s="322"/>
      <c r="T82" s="279"/>
      <c r="U82" s="1"/>
      <c r="V82" s="1"/>
      <c r="W82" s="1"/>
      <c r="X82" s="1"/>
    </row>
    <row r="83" spans="1:24" s="12" customFormat="1" ht="13.2" customHeight="1" x14ac:dyDescent="0.25">
      <c r="A83" s="128" t="s">
        <v>256</v>
      </c>
      <c r="B83" s="127"/>
      <c r="C83" s="126"/>
      <c r="D83" s="91"/>
      <c r="E83" s="73"/>
      <c r="F83" s="25"/>
      <c r="G83" s="125"/>
      <c r="H83" s="95"/>
      <c r="I83" s="88"/>
      <c r="J83" s="87"/>
      <c r="K83" s="73"/>
      <c r="M83" s="124"/>
      <c r="P83" s="41" t="s">
        <v>246</v>
      </c>
      <c r="Q83" s="293" t="s">
        <v>247</v>
      </c>
      <c r="R83" s="294"/>
      <c r="S83" s="295"/>
      <c r="T83" s="55"/>
      <c r="U83" s="1"/>
      <c r="V83" s="1"/>
      <c r="W83" s="1"/>
      <c r="X83" s="1"/>
    </row>
    <row r="84" spans="1:24" s="12" customFormat="1" ht="13.2" customHeight="1" x14ac:dyDescent="0.25">
      <c r="A84" s="117" t="s">
        <v>259</v>
      </c>
      <c r="B84" s="75"/>
      <c r="C84" s="83"/>
      <c r="D84" s="82">
        <f>B84-C84</f>
        <v>0</v>
      </c>
      <c r="E84" s="73"/>
      <c r="F84" s="25"/>
      <c r="G84" s="102"/>
      <c r="H84" s="122"/>
      <c r="I84" s="75"/>
      <c r="J84" s="113">
        <f>G84-I84</f>
        <v>0</v>
      </c>
      <c r="K84" s="73"/>
      <c r="M84" s="121"/>
      <c r="P84" s="41" t="s">
        <v>250</v>
      </c>
      <c r="Q84" s="314" t="s">
        <v>251</v>
      </c>
      <c r="R84" s="315"/>
      <c r="S84" s="316"/>
      <c r="T84" s="40"/>
      <c r="U84" s="1"/>
      <c r="V84" s="1"/>
      <c r="W84" s="1"/>
      <c r="X84" s="1"/>
    </row>
    <row r="85" spans="1:24" s="12" customFormat="1" ht="13.2" customHeight="1" x14ac:dyDescent="0.25">
      <c r="A85" s="117" t="s">
        <v>264</v>
      </c>
      <c r="B85" s="75"/>
      <c r="C85" s="83"/>
      <c r="D85" s="82">
        <f>B85-C85</f>
        <v>0</v>
      </c>
      <c r="E85" s="73"/>
      <c r="F85" s="25"/>
      <c r="G85" s="116"/>
      <c r="H85" s="115"/>
      <c r="I85" s="114"/>
      <c r="J85" s="113">
        <f>G85-I85</f>
        <v>0</v>
      </c>
      <c r="K85" s="73"/>
      <c r="M85" s="112"/>
      <c r="P85" s="134"/>
      <c r="Q85" s="1"/>
      <c r="R85" s="1"/>
      <c r="S85" s="1"/>
      <c r="T85" s="1"/>
      <c r="U85" s="1"/>
      <c r="V85" s="1"/>
      <c r="W85" s="1"/>
      <c r="X85" s="1"/>
    </row>
    <row r="86" spans="1:24" s="12" customFormat="1" ht="13.2" customHeight="1" x14ac:dyDescent="0.25">
      <c r="A86" s="76" t="s">
        <v>265</v>
      </c>
      <c r="B86" s="111">
        <f>SUM(B84)</f>
        <v>0</v>
      </c>
      <c r="C86" s="108">
        <f>SUM(C84)</f>
        <v>0</v>
      </c>
      <c r="D86" s="110">
        <f>B86-C86</f>
        <v>0</v>
      </c>
      <c r="E86" s="107">
        <f>B105*D86</f>
        <v>0</v>
      </c>
      <c r="F86" s="25"/>
      <c r="G86" s="108">
        <f>SUM(G84)</f>
        <v>0</v>
      </c>
      <c r="H86" s="109" t="s">
        <v>266</v>
      </c>
      <c r="I86" s="65">
        <f>SUM(I84)</f>
        <v>0</v>
      </c>
      <c r="J86" s="108">
        <f>G86-I86</f>
        <v>0</v>
      </c>
      <c r="K86" s="107">
        <f>G105*J86</f>
        <v>0</v>
      </c>
      <c r="M86" s="63"/>
      <c r="P86" s="129" t="s">
        <v>255</v>
      </c>
      <c r="Q86" s="1"/>
      <c r="R86" s="1"/>
      <c r="S86" s="1"/>
      <c r="T86" s="1"/>
      <c r="U86" s="1"/>
      <c r="V86" s="1"/>
      <c r="W86" s="1"/>
      <c r="X86" s="1"/>
    </row>
    <row r="87" spans="1:24" s="12" customFormat="1" ht="13.2" customHeight="1" x14ac:dyDescent="0.25">
      <c r="A87" s="93" t="s">
        <v>267</v>
      </c>
      <c r="B87" s="105"/>
      <c r="C87" s="104"/>
      <c r="D87" s="91"/>
      <c r="E87" s="73"/>
      <c r="F87" s="72"/>
      <c r="G87" s="71"/>
      <c r="H87" s="66"/>
      <c r="I87" s="88"/>
      <c r="J87" s="87"/>
      <c r="K87" s="73"/>
      <c r="M87" s="86"/>
      <c r="P87" s="103" t="s">
        <v>257</v>
      </c>
      <c r="Q87" s="123" t="s">
        <v>258</v>
      </c>
      <c r="R87"/>
      <c r="S87"/>
      <c r="T87"/>
      <c r="U87"/>
      <c r="V87" s="1"/>
      <c r="W87" s="1"/>
      <c r="X87" s="1"/>
    </row>
    <row r="88" spans="1:24" s="12" customFormat="1" ht="13.2" customHeight="1" x14ac:dyDescent="0.25">
      <c r="A88" s="76" t="s">
        <v>268</v>
      </c>
      <c r="B88" s="75"/>
      <c r="C88" s="83"/>
      <c r="D88" s="82">
        <f>B88-C88</f>
        <v>0</v>
      </c>
      <c r="E88" s="73"/>
      <c r="F88" s="72"/>
      <c r="G88" s="102"/>
      <c r="H88" s="81" t="s">
        <v>269</v>
      </c>
      <c r="I88" s="80"/>
      <c r="J88" s="79">
        <f>G88-I88</f>
        <v>0</v>
      </c>
      <c r="K88" s="78"/>
      <c r="M88" s="63"/>
      <c r="P88"/>
      <c r="Q88" s="120" t="s">
        <v>260</v>
      </c>
      <c r="R88" s="84" t="s">
        <v>167</v>
      </c>
      <c r="S88" s="84" t="s">
        <v>261</v>
      </c>
      <c r="T88" s="119" t="s">
        <v>262</v>
      </c>
      <c r="U88" s="118" t="s">
        <v>263</v>
      </c>
      <c r="V88" s="1"/>
      <c r="W88" s="1"/>
      <c r="X88" s="1"/>
    </row>
    <row r="89" spans="1:24" s="12" customFormat="1" ht="13.2" customHeight="1" x14ac:dyDescent="0.25">
      <c r="A89" s="76" t="s">
        <v>270</v>
      </c>
      <c r="B89" s="75"/>
      <c r="C89" s="83"/>
      <c r="D89" s="82">
        <f>B89-C89</f>
        <v>0</v>
      </c>
      <c r="E89" s="73"/>
      <c r="F89" s="72"/>
      <c r="G89" s="102"/>
      <c r="H89" s="81" t="s">
        <v>271</v>
      </c>
      <c r="I89" s="80"/>
      <c r="J89" s="79">
        <f>G89-I89</f>
        <v>0</v>
      </c>
      <c r="K89" s="78"/>
      <c r="M89" s="63"/>
      <c r="P89" s="103"/>
      <c r="Q89" s="98"/>
      <c r="R89" s="99"/>
      <c r="S89" s="99"/>
      <c r="T89" s="99"/>
      <c r="U89" s="98"/>
      <c r="V89" s="1"/>
      <c r="W89" s="1"/>
      <c r="X89" s="1"/>
    </row>
    <row r="90" spans="1:24" s="12" customFormat="1" ht="13.2" customHeight="1" x14ac:dyDescent="0.25">
      <c r="A90" s="76" t="s">
        <v>272</v>
      </c>
      <c r="B90" s="75"/>
      <c r="C90" s="83"/>
      <c r="D90" s="82">
        <f>B90-C90</f>
        <v>0</v>
      </c>
      <c r="E90" s="73"/>
      <c r="F90" s="72"/>
      <c r="G90" s="102"/>
      <c r="H90" s="81" t="s">
        <v>273</v>
      </c>
      <c r="I90" s="80"/>
      <c r="J90" s="79">
        <f>G90-I90</f>
        <v>0</v>
      </c>
      <c r="K90" s="101"/>
      <c r="M90" s="63"/>
      <c r="O90" s="77"/>
      <c r="P90" s="106"/>
      <c r="Q90" s="98"/>
      <c r="R90" s="99"/>
      <c r="S90" s="99"/>
      <c r="T90" s="99"/>
      <c r="U90" s="98"/>
      <c r="V90" s="1"/>
      <c r="W90" s="1"/>
      <c r="X90" s="1"/>
    </row>
    <row r="91" spans="1:24" s="12" customFormat="1" ht="13.2" customHeight="1" x14ac:dyDescent="0.25">
      <c r="A91" s="76" t="s">
        <v>274</v>
      </c>
      <c r="B91" s="75"/>
      <c r="C91" s="83"/>
      <c r="D91" s="82">
        <f>B91-C91</f>
        <v>0</v>
      </c>
      <c r="E91" s="73"/>
      <c r="F91" s="72"/>
      <c r="G91" s="102"/>
      <c r="H91" s="81" t="s">
        <v>275</v>
      </c>
      <c r="I91" s="80"/>
      <c r="J91" s="79">
        <f>G91-I91</f>
        <v>0</v>
      </c>
      <c r="K91" s="101"/>
      <c r="M91" s="63"/>
      <c r="O91" s="77"/>
      <c r="P91" s="103"/>
      <c r="Q91" s="98"/>
      <c r="R91" s="99"/>
      <c r="S91" s="99"/>
      <c r="T91" s="99"/>
      <c r="U91" s="98"/>
      <c r="V91" s="1"/>
      <c r="W91" s="97"/>
      <c r="X91" s="1"/>
    </row>
    <row r="92" spans="1:24" s="12" customFormat="1" ht="13.2" customHeight="1" x14ac:dyDescent="0.25">
      <c r="A92" s="96" t="s">
        <v>276</v>
      </c>
      <c r="B92" s="65">
        <f>SUM(B88:B91)</f>
        <v>0</v>
      </c>
      <c r="C92" s="65">
        <f>SUM(C88:C91)</f>
        <v>0</v>
      </c>
      <c r="D92" s="65">
        <f>B92-C92</f>
        <v>0</v>
      </c>
      <c r="E92" s="64">
        <f>B105*D92</f>
        <v>0</v>
      </c>
      <c r="F92" s="25"/>
      <c r="G92" s="65">
        <f>SUM(G88:G91)</f>
        <v>0</v>
      </c>
      <c r="H92" s="95"/>
      <c r="I92" s="65">
        <f>SUM(I88:I91)</f>
        <v>0</v>
      </c>
      <c r="J92" s="94">
        <f>G92-I92</f>
        <v>0</v>
      </c>
      <c r="K92" s="64">
        <f>G105*J92</f>
        <v>0</v>
      </c>
      <c r="M92" s="63"/>
      <c r="O92" s="77"/>
      <c r="P92" s="103"/>
      <c r="Q92" s="98"/>
      <c r="R92" s="99"/>
      <c r="S92" s="99"/>
      <c r="T92" s="99"/>
      <c r="U92" s="98"/>
      <c r="V92" s="1"/>
      <c r="W92" s="1"/>
      <c r="X92" s="1"/>
    </row>
    <row r="93" spans="1:24" s="12" customFormat="1" ht="13.2" customHeight="1" x14ac:dyDescent="0.25">
      <c r="A93" s="93" t="s">
        <v>277</v>
      </c>
      <c r="B93" s="88"/>
      <c r="C93" s="92"/>
      <c r="D93" s="91"/>
      <c r="E93" s="73"/>
      <c r="F93" s="90"/>
      <c r="G93" s="89"/>
      <c r="H93" s="66"/>
      <c r="I93" s="88"/>
      <c r="J93" s="87"/>
      <c r="K93" s="73"/>
      <c r="M93" s="86"/>
      <c r="O93" s="77"/>
      <c r="P93"/>
      <c r="Q93" s="98"/>
      <c r="R93" s="99"/>
      <c r="S93" s="99"/>
      <c r="T93" s="99"/>
      <c r="U93" s="98"/>
      <c r="V93" s="1"/>
      <c r="W93" s="1"/>
      <c r="X93" s="1"/>
    </row>
    <row r="94" spans="1:24" s="12" customFormat="1" ht="13.2" customHeight="1" x14ac:dyDescent="0.25">
      <c r="A94" s="76" t="s">
        <v>278</v>
      </c>
      <c r="B94" s="75"/>
      <c r="C94" s="83"/>
      <c r="D94" s="82">
        <f t="shared" ref="D94:D99" si="8">B94-C94</f>
        <v>0</v>
      </c>
      <c r="E94" s="73"/>
      <c r="F94" s="72"/>
      <c r="G94" s="75"/>
      <c r="H94" s="81" t="s">
        <v>279</v>
      </c>
      <c r="I94" s="80"/>
      <c r="J94" s="79">
        <f t="shared" ref="J94:J99" si="9">G94-I94</f>
        <v>0</v>
      </c>
      <c r="K94" s="78"/>
      <c r="M94" s="63"/>
      <c r="P94" s="100"/>
      <c r="Q94" s="98"/>
      <c r="R94" s="99"/>
      <c r="S94" s="99"/>
      <c r="T94" s="99"/>
      <c r="U94" s="98"/>
      <c r="V94" s="1"/>
      <c r="W94" s="1"/>
      <c r="X94" s="1"/>
    </row>
    <row r="95" spans="1:24" s="12" customFormat="1" ht="13.2" customHeight="1" x14ac:dyDescent="0.25">
      <c r="A95" s="76" t="s">
        <v>282</v>
      </c>
      <c r="B95" s="75"/>
      <c r="C95" s="83"/>
      <c r="D95" s="82">
        <f t="shared" si="8"/>
        <v>0</v>
      </c>
      <c r="E95" s="73"/>
      <c r="F95" s="72"/>
      <c r="G95" s="75"/>
      <c r="H95" s="81" t="s">
        <v>283</v>
      </c>
      <c r="I95" s="80"/>
      <c r="J95" s="79">
        <f t="shared" si="9"/>
        <v>0</v>
      </c>
      <c r="K95" s="78"/>
      <c r="M95" s="63"/>
      <c r="O95" s="77"/>
      <c r="P95" s="100"/>
      <c r="Q95" s="98"/>
      <c r="R95" s="99"/>
      <c r="S95" s="99"/>
      <c r="T95" s="99"/>
      <c r="U95" s="98"/>
      <c r="V95" s="1"/>
      <c r="W95" s="1"/>
      <c r="X95" s="1"/>
    </row>
    <row r="96" spans="1:24" s="12" customFormat="1" ht="13.2" customHeight="1" x14ac:dyDescent="0.25">
      <c r="A96" s="76" t="s">
        <v>284</v>
      </c>
      <c r="B96" s="75"/>
      <c r="C96" s="83"/>
      <c r="D96" s="82">
        <f t="shared" si="8"/>
        <v>0</v>
      </c>
      <c r="E96" s="73"/>
      <c r="F96" s="72"/>
      <c r="G96" s="75"/>
      <c r="H96" s="81" t="s">
        <v>285</v>
      </c>
      <c r="I96" s="80"/>
      <c r="J96" s="79">
        <f t="shared" si="9"/>
        <v>0</v>
      </c>
      <c r="K96" s="78"/>
      <c r="M96" s="63"/>
      <c r="O96" s="77"/>
      <c r="P96" s="1"/>
      <c r="Q96" s="1"/>
      <c r="R96" s="1"/>
      <c r="S96" s="1"/>
      <c r="T96" s="1"/>
      <c r="U96" s="1"/>
      <c r="V96" s="1"/>
      <c r="W96" s="1"/>
      <c r="X96" s="1"/>
    </row>
    <row r="97" spans="1:24" s="12" customFormat="1" ht="13.2" customHeight="1" x14ac:dyDescent="0.25">
      <c r="A97" s="76" t="s">
        <v>288</v>
      </c>
      <c r="B97" s="75"/>
      <c r="C97" s="70"/>
      <c r="D97" s="74">
        <f t="shared" si="8"/>
        <v>0</v>
      </c>
      <c r="E97" s="73"/>
      <c r="F97" s="72"/>
      <c r="G97" s="71"/>
      <c r="H97" s="66"/>
      <c r="I97" s="70"/>
      <c r="J97" s="69">
        <f t="shared" si="9"/>
        <v>0</v>
      </c>
      <c r="K97" s="68"/>
      <c r="M97" s="63"/>
      <c r="P97" s="85" t="s">
        <v>76</v>
      </c>
      <c r="Q97" s="84" t="s">
        <v>77</v>
      </c>
      <c r="R97" s="84"/>
      <c r="S97" s="84"/>
      <c r="T97" s="84" t="s">
        <v>78</v>
      </c>
      <c r="U97" s="1"/>
      <c r="V97" s="1"/>
      <c r="W97" s="1"/>
      <c r="X97" s="1"/>
    </row>
    <row r="98" spans="1:24" s="12" customFormat="1" ht="13.2" customHeight="1" thickBot="1" x14ac:dyDescent="0.3">
      <c r="A98" s="67" t="s">
        <v>291</v>
      </c>
      <c r="B98" s="65">
        <f>SUM(B94:B97)</f>
        <v>0</v>
      </c>
      <c r="C98" s="65">
        <f>SUM(C94:C97)</f>
        <v>0</v>
      </c>
      <c r="D98" s="65">
        <f t="shared" si="8"/>
        <v>0</v>
      </c>
      <c r="E98" s="64">
        <f>B105*D98</f>
        <v>0</v>
      </c>
      <c r="F98" s="25"/>
      <c r="G98" s="65">
        <f>SUM(G94:G96)</f>
        <v>0</v>
      </c>
      <c r="H98" s="66"/>
      <c r="I98" s="65">
        <f>SUM(I94:I96)</f>
        <v>0</v>
      </c>
      <c r="J98" s="65">
        <f t="shared" si="9"/>
        <v>0</v>
      </c>
      <c r="K98" s="64">
        <f>G105*J98</f>
        <v>0</v>
      </c>
      <c r="M98" s="63"/>
      <c r="O98" s="62"/>
      <c r="P98" s="298" t="s">
        <v>280</v>
      </c>
      <c r="Q98" s="284" t="s">
        <v>281</v>
      </c>
      <c r="R98" s="285"/>
      <c r="S98" s="286"/>
      <c r="T98" s="282"/>
      <c r="U98" s="1"/>
      <c r="V98" s="1"/>
      <c r="W98" s="1"/>
      <c r="X98" s="1"/>
    </row>
    <row r="99" spans="1:24" s="12" customFormat="1" ht="16.5" customHeight="1" thickBot="1" x14ac:dyDescent="0.3">
      <c r="A99" s="61" t="s">
        <v>294</v>
      </c>
      <c r="B99" s="59">
        <f>B98+B92+B82+B51+B46+B44+B25+B9+B86</f>
        <v>0</v>
      </c>
      <c r="C99" s="59">
        <f>C98+C92+C82+C51+C46+C44+C25+C9+C86</f>
        <v>0</v>
      </c>
      <c r="D99" s="58">
        <f t="shared" si="8"/>
        <v>0</v>
      </c>
      <c r="E99" s="57">
        <f>B105*D99</f>
        <v>0</v>
      </c>
      <c r="F99" s="25"/>
      <c r="G99" s="59">
        <f>G98+G92+G82+G51+G46+G44+G25+G9+G86</f>
        <v>0</v>
      </c>
      <c r="H99" s="60"/>
      <c r="I99" s="59">
        <f>I98+I92+I82+I51+I46+I44+I25+I9+I86</f>
        <v>0</v>
      </c>
      <c r="J99" s="58">
        <f t="shared" si="9"/>
        <v>0</v>
      </c>
      <c r="K99" s="57">
        <f>G105*J99</f>
        <v>0</v>
      </c>
      <c r="M99" s="56"/>
      <c r="P99" s="299"/>
      <c r="Q99" s="287"/>
      <c r="R99" s="288"/>
      <c r="S99" s="289"/>
      <c r="T99" s="283"/>
      <c r="U99" s="1"/>
      <c r="V99" s="1"/>
      <c r="W99" s="1"/>
      <c r="X99" s="1"/>
    </row>
    <row r="100" spans="1:24" ht="19.5" customHeight="1" thickBot="1" x14ac:dyDescent="0.35">
      <c r="A100" s="54"/>
      <c r="B100" s="54"/>
      <c r="C100" s="52"/>
      <c r="D100" s="1"/>
      <c r="E100" s="49"/>
      <c r="F100" s="53"/>
      <c r="G100" s="52"/>
      <c r="H100" s="51"/>
      <c r="I100" s="50" t="s">
        <v>297</v>
      </c>
      <c r="J100" s="1"/>
      <c r="K100" s="49"/>
      <c r="N100" s="48"/>
      <c r="P100" s="280" t="s">
        <v>286</v>
      </c>
      <c r="Q100" s="314" t="s">
        <v>287</v>
      </c>
      <c r="R100" s="315"/>
      <c r="S100" s="316"/>
      <c r="T100" s="40"/>
    </row>
    <row r="101" spans="1:24" ht="15.6" customHeight="1" x14ac:dyDescent="0.25">
      <c r="A101" s="35" t="s">
        <v>300</v>
      </c>
      <c r="B101" s="47">
        <f>B99</f>
        <v>0</v>
      </c>
      <c r="C101" s="46"/>
      <c r="D101" s="44"/>
      <c r="E101" s="20"/>
      <c r="F101" s="16"/>
      <c r="G101" s="45">
        <f>G99</f>
        <v>0</v>
      </c>
      <c r="H101" s="14"/>
      <c r="I101" s="13">
        <f>G101-B101</f>
        <v>0</v>
      </c>
      <c r="J101" s="44"/>
      <c r="K101" s="1"/>
      <c r="P101" s="41" t="s">
        <v>289</v>
      </c>
      <c r="Q101" s="293" t="s">
        <v>290</v>
      </c>
      <c r="R101" s="294"/>
      <c r="S101" s="295"/>
      <c r="T101" s="55"/>
    </row>
    <row r="102" spans="1:24" ht="15.6" customHeight="1" x14ac:dyDescent="0.25">
      <c r="A102" s="23" t="s">
        <v>303</v>
      </c>
      <c r="B102" s="22">
        <f>C99*-1</f>
        <v>0</v>
      </c>
      <c r="C102" s="13"/>
      <c r="D102" s="43"/>
      <c r="E102" s="42"/>
      <c r="F102" s="16"/>
      <c r="G102" s="21">
        <f>I99*-1</f>
        <v>0</v>
      </c>
      <c r="H102" s="14"/>
      <c r="I102" s="13">
        <f>B102-G102</f>
        <v>0</v>
      </c>
      <c r="J102" s="43"/>
      <c r="K102" s="42"/>
      <c r="P102" s="280" t="s">
        <v>292</v>
      </c>
      <c r="Q102" s="314" t="s">
        <v>293</v>
      </c>
      <c r="R102" s="315"/>
      <c r="S102" s="316"/>
      <c r="T102" s="40"/>
    </row>
    <row r="103" spans="1:24" ht="15.6" customHeight="1" x14ac:dyDescent="0.25">
      <c r="A103" s="23" t="s">
        <v>304</v>
      </c>
      <c r="B103" s="26"/>
      <c r="C103" s="13"/>
      <c r="D103" s="1"/>
      <c r="E103" s="39"/>
      <c r="F103" s="16"/>
      <c r="G103" s="30"/>
      <c r="H103" s="14"/>
      <c r="I103" s="13"/>
      <c r="J103" s="1"/>
      <c r="K103" s="39"/>
      <c r="P103" s="41" t="s">
        <v>295</v>
      </c>
      <c r="Q103" s="293" t="s">
        <v>296</v>
      </c>
      <c r="R103" s="294"/>
      <c r="S103" s="295"/>
      <c r="T103" s="55"/>
    </row>
    <row r="104" spans="1:24" ht="15.6" customHeight="1" x14ac:dyDescent="0.25">
      <c r="A104" s="23" t="s">
        <v>307</v>
      </c>
      <c r="B104" s="22">
        <f>B101-ABS(B102)-ABS(B103)</f>
        <v>0</v>
      </c>
      <c r="C104" s="13"/>
      <c r="D104" s="1"/>
      <c r="E104" s="39"/>
      <c r="F104" s="16"/>
      <c r="G104" s="21">
        <f>G101-ABS(G102)-ABS(G103)</f>
        <v>0</v>
      </c>
      <c r="H104" s="14"/>
      <c r="I104" s="13">
        <f>G104-B104</f>
        <v>0</v>
      </c>
      <c r="J104" s="1"/>
      <c r="K104" s="39"/>
      <c r="P104" s="280" t="s">
        <v>298</v>
      </c>
      <c r="Q104" s="314" t="s">
        <v>299</v>
      </c>
      <c r="R104" s="315"/>
      <c r="S104" s="316"/>
      <c r="T104" s="40"/>
    </row>
    <row r="105" spans="1:24" ht="15.6" customHeight="1" thickBot="1" x14ac:dyDescent="0.3">
      <c r="A105" s="23" t="s">
        <v>308</v>
      </c>
      <c r="B105" s="38"/>
      <c r="C105" s="13"/>
      <c r="D105" s="1"/>
      <c r="E105" s="37"/>
      <c r="F105" s="16"/>
      <c r="G105" s="27">
        <f>B105</f>
        <v>0</v>
      </c>
      <c r="H105" s="14"/>
      <c r="I105" s="13"/>
      <c r="J105" s="1"/>
      <c r="K105" s="37"/>
      <c r="P105" s="298" t="s">
        <v>301</v>
      </c>
      <c r="Q105" s="284" t="s">
        <v>302</v>
      </c>
      <c r="R105" s="285"/>
      <c r="S105" s="286"/>
      <c r="T105" s="282"/>
    </row>
    <row r="106" spans="1:24" ht="15.6" customHeight="1" thickBot="1" x14ac:dyDescent="0.3">
      <c r="A106" s="36" t="s">
        <v>309</v>
      </c>
      <c r="B106" s="17">
        <f>ROUND(B104*B105,0)</f>
        <v>0</v>
      </c>
      <c r="C106" s="13"/>
      <c r="D106" s="1"/>
      <c r="E106" s="24"/>
      <c r="F106" s="16"/>
      <c r="G106" s="17">
        <f>ROUND(G104*G105,0)</f>
        <v>0</v>
      </c>
      <c r="H106" s="14"/>
      <c r="I106" s="13">
        <f>G106-B106</f>
        <v>0</v>
      </c>
      <c r="J106" s="1"/>
      <c r="K106" s="24"/>
      <c r="P106" s="299"/>
      <c r="Q106" s="287"/>
      <c r="R106" s="288"/>
      <c r="S106" s="289"/>
      <c r="T106" s="283"/>
    </row>
    <row r="107" spans="1:24" ht="15.6" customHeight="1" x14ac:dyDescent="0.25">
      <c r="A107" s="10" t="s">
        <v>310</v>
      </c>
      <c r="B107" s="15">
        <f>B99-B106</f>
        <v>0</v>
      </c>
      <c r="C107" s="13"/>
      <c r="D107" s="1"/>
      <c r="E107" s="24"/>
      <c r="F107" s="16"/>
      <c r="G107" s="15">
        <f>G99-G106</f>
        <v>0</v>
      </c>
      <c r="H107" s="14"/>
      <c r="I107" s="13">
        <f>G107-B107</f>
        <v>0</v>
      </c>
      <c r="J107" s="1"/>
      <c r="K107" s="24"/>
      <c r="P107" s="280" t="s">
        <v>305</v>
      </c>
      <c r="Q107" s="314" t="s">
        <v>306</v>
      </c>
      <c r="R107" s="315"/>
      <c r="S107" s="316"/>
      <c r="T107" s="40"/>
    </row>
    <row r="108" spans="1:24" ht="15.6" customHeight="1" thickBot="1" x14ac:dyDescent="0.3">
      <c r="A108" s="10"/>
      <c r="B108" s="16"/>
      <c r="C108" s="13"/>
      <c r="D108" s="1"/>
      <c r="E108" s="24"/>
      <c r="F108" s="16"/>
      <c r="G108" s="16"/>
      <c r="H108" s="14"/>
      <c r="I108" s="13"/>
      <c r="J108" s="1"/>
      <c r="K108" s="24"/>
    </row>
    <row r="109" spans="1:24" ht="15.6" customHeight="1" x14ac:dyDescent="0.25">
      <c r="A109" s="35" t="s">
        <v>311</v>
      </c>
      <c r="B109" s="34"/>
      <c r="C109" s="13"/>
      <c r="D109" s="1"/>
      <c r="E109" s="24"/>
      <c r="F109" s="16"/>
      <c r="G109" s="33"/>
      <c r="H109" s="29" t="s">
        <v>312</v>
      </c>
      <c r="I109" s="13">
        <f>G109-B109</f>
        <v>0</v>
      </c>
      <c r="J109" s="1"/>
      <c r="K109" s="24"/>
      <c r="O109"/>
    </row>
    <row r="110" spans="1:24" ht="15.6" customHeight="1" x14ac:dyDescent="0.25">
      <c r="A110" s="10" t="s">
        <v>313</v>
      </c>
      <c r="B110" s="31"/>
      <c r="C110" s="13"/>
      <c r="D110" s="1"/>
      <c r="E110" s="24"/>
      <c r="F110" s="16"/>
      <c r="G110" s="32"/>
      <c r="H110" s="14"/>
      <c r="I110" s="13">
        <f>G110-B110</f>
        <v>0</v>
      </c>
      <c r="J110" s="1"/>
      <c r="K110" s="24"/>
      <c r="O110"/>
    </row>
    <row r="111" spans="1:24" ht="15.6" customHeight="1" x14ac:dyDescent="0.25">
      <c r="A111" s="23"/>
      <c r="B111" s="31"/>
      <c r="C111" s="13"/>
      <c r="D111" s="1"/>
      <c r="E111" s="24"/>
      <c r="F111" s="16"/>
      <c r="G111" s="30"/>
      <c r="H111" s="14"/>
      <c r="I111" s="13"/>
      <c r="J111" s="1"/>
      <c r="K111" s="24"/>
      <c r="O111"/>
    </row>
    <row r="112" spans="1:24" ht="15.6" customHeight="1" x14ac:dyDescent="0.25">
      <c r="A112" s="23" t="s">
        <v>314</v>
      </c>
      <c r="B112" s="22">
        <f>+B109-B110</f>
        <v>0</v>
      </c>
      <c r="C112" s="13"/>
      <c r="D112" s="1"/>
      <c r="E112" s="24"/>
      <c r="F112" s="16"/>
      <c r="G112" s="21">
        <f>+G109-G110</f>
        <v>0</v>
      </c>
      <c r="H112" s="29"/>
      <c r="I112" s="13">
        <f>G112-B112</f>
        <v>0</v>
      </c>
      <c r="J112" s="1"/>
      <c r="K112" s="24"/>
      <c r="O112"/>
    </row>
    <row r="113" spans="1:15" ht="15.6" customHeight="1" x14ac:dyDescent="0.25">
      <c r="A113" s="23"/>
      <c r="B113" s="26"/>
      <c r="C113" s="13"/>
      <c r="D113" s="1"/>
      <c r="E113" s="24"/>
      <c r="F113" s="16"/>
      <c r="G113" s="30"/>
      <c r="H113" s="29"/>
      <c r="I113" s="13"/>
      <c r="J113" s="1"/>
      <c r="K113" s="24"/>
      <c r="O113"/>
    </row>
    <row r="114" spans="1:15" ht="15.6" customHeight="1" x14ac:dyDescent="0.25">
      <c r="A114" s="23" t="s">
        <v>315</v>
      </c>
      <c r="B114" s="26"/>
      <c r="C114" s="13"/>
      <c r="D114" s="1"/>
      <c r="E114" s="24"/>
      <c r="F114" s="16"/>
      <c r="G114" s="30"/>
      <c r="H114" s="29" t="s">
        <v>316</v>
      </c>
      <c r="I114" s="13">
        <f>G114-B114</f>
        <v>0</v>
      </c>
      <c r="J114" s="1"/>
      <c r="K114" s="24"/>
      <c r="O114"/>
    </row>
    <row r="115" spans="1:15" ht="15.6" customHeight="1" x14ac:dyDescent="0.25">
      <c r="A115" s="23" t="s">
        <v>317</v>
      </c>
      <c r="B115" s="31"/>
      <c r="C115" s="13"/>
      <c r="D115" s="1"/>
      <c r="E115" s="24"/>
      <c r="F115" s="16"/>
      <c r="G115" s="30"/>
      <c r="H115" s="29"/>
      <c r="I115" s="13">
        <f>G115-B115</f>
        <v>0</v>
      </c>
      <c r="J115" s="1"/>
      <c r="K115" s="24"/>
      <c r="O115"/>
    </row>
    <row r="116" spans="1:15" ht="15.6" customHeight="1" x14ac:dyDescent="0.25">
      <c r="A116" s="23"/>
      <c r="B116" s="26"/>
      <c r="C116" s="13"/>
      <c r="D116" s="1"/>
      <c r="E116" s="24"/>
      <c r="F116" s="16"/>
      <c r="G116" s="30"/>
      <c r="H116" s="29"/>
      <c r="I116" s="13"/>
      <c r="J116" s="1"/>
      <c r="K116" s="24"/>
      <c r="O116"/>
    </row>
    <row r="117" spans="1:15" ht="15.6" customHeight="1" x14ac:dyDescent="0.25">
      <c r="A117" s="23" t="s">
        <v>318</v>
      </c>
      <c r="B117" s="22">
        <f>+B114-B115</f>
        <v>0</v>
      </c>
      <c r="C117" s="13"/>
      <c r="D117" s="1"/>
      <c r="E117" s="24"/>
      <c r="F117" s="16"/>
      <c r="G117" s="21">
        <f>+G114-G115</f>
        <v>0</v>
      </c>
      <c r="H117" s="29"/>
      <c r="I117" s="13">
        <f>G117-B117</f>
        <v>0</v>
      </c>
      <c r="J117" s="1"/>
      <c r="K117" s="24"/>
      <c r="M117" s="19"/>
      <c r="O117"/>
    </row>
    <row r="118" spans="1:15" ht="15.6" customHeight="1" x14ac:dyDescent="0.25">
      <c r="A118" s="23"/>
      <c r="B118" s="26"/>
      <c r="C118" s="13"/>
      <c r="D118" s="1"/>
      <c r="E118" s="24"/>
      <c r="F118" s="16"/>
      <c r="G118" s="30"/>
      <c r="H118" s="29"/>
      <c r="I118" s="13"/>
      <c r="J118" s="1"/>
      <c r="K118" s="24"/>
      <c r="M118" s="19"/>
      <c r="O118"/>
    </row>
    <row r="119" spans="1:15" ht="15.6" customHeight="1" x14ac:dyDescent="0.25">
      <c r="A119" s="23" t="s">
        <v>319</v>
      </c>
      <c r="B119" s="22">
        <f>ROUND(B110+B115,0)</f>
        <v>0</v>
      </c>
      <c r="C119" s="13"/>
      <c r="D119" s="1"/>
      <c r="E119" s="24"/>
      <c r="F119" s="16"/>
      <c r="G119" s="21">
        <f>ROUND(G110+G115,0)</f>
        <v>0</v>
      </c>
      <c r="H119" s="29"/>
      <c r="I119" s="13"/>
      <c r="J119" s="1"/>
      <c r="K119" s="24"/>
      <c r="M119" s="19"/>
      <c r="O119"/>
    </row>
    <row r="120" spans="1:15" ht="15.6" customHeight="1" x14ac:dyDescent="0.25">
      <c r="A120" s="23" t="s">
        <v>320</v>
      </c>
      <c r="B120" s="22">
        <f>+B112+B117</f>
        <v>0</v>
      </c>
      <c r="C120" s="13"/>
      <c r="D120" s="1"/>
      <c r="E120" s="24"/>
      <c r="F120" s="16"/>
      <c r="G120" s="21">
        <f>G112+G117</f>
        <v>0</v>
      </c>
      <c r="H120" s="14"/>
      <c r="I120" s="13">
        <f>G120-B120</f>
        <v>0</v>
      </c>
      <c r="J120" s="1"/>
      <c r="K120" s="24"/>
      <c r="M120" s="19"/>
      <c r="O120"/>
    </row>
    <row r="121" spans="1:15" ht="15.6" customHeight="1" x14ac:dyDescent="0.25">
      <c r="A121" s="23" t="s">
        <v>308</v>
      </c>
      <c r="B121" s="28">
        <f>B105</f>
        <v>0</v>
      </c>
      <c r="C121" s="13"/>
      <c r="D121" s="1"/>
      <c r="E121" s="24"/>
      <c r="F121" s="16"/>
      <c r="G121" s="27">
        <f>B105</f>
        <v>0</v>
      </c>
      <c r="H121" s="14"/>
      <c r="I121" s="13"/>
      <c r="J121" s="1"/>
      <c r="K121" s="24"/>
      <c r="O121"/>
    </row>
    <row r="122" spans="1:15" ht="15.6" customHeight="1" x14ac:dyDescent="0.25">
      <c r="A122" s="23" t="s">
        <v>321</v>
      </c>
      <c r="B122" s="22">
        <f>ROUND(B120*B121,0)</f>
        <v>0</v>
      </c>
      <c r="C122" s="13"/>
      <c r="D122" s="1"/>
      <c r="E122" s="24"/>
      <c r="F122" s="16"/>
      <c r="G122" s="21">
        <f>ROUND(G120*G121,0)</f>
        <v>0</v>
      </c>
      <c r="H122" s="14"/>
      <c r="I122" s="13">
        <f>G122-B122</f>
        <v>0</v>
      </c>
      <c r="J122" s="1"/>
      <c r="K122" s="24"/>
      <c r="M122" s="19"/>
      <c r="N122" s="3"/>
      <c r="O122"/>
    </row>
    <row r="123" spans="1:15" ht="15.6" customHeight="1" x14ac:dyDescent="0.25">
      <c r="A123" s="23"/>
      <c r="B123" s="26"/>
      <c r="C123" s="13"/>
      <c r="D123" s="1"/>
      <c r="E123" s="24"/>
      <c r="F123" s="16"/>
      <c r="G123" s="25"/>
      <c r="H123" s="14"/>
      <c r="I123" s="13"/>
      <c r="J123" s="1"/>
      <c r="K123" s="24"/>
      <c r="M123" s="19"/>
      <c r="N123" s="3"/>
      <c r="O123"/>
    </row>
    <row r="124" spans="1:15" ht="15.6" customHeight="1" thickBot="1" x14ac:dyDescent="0.3">
      <c r="A124" s="23" t="s">
        <v>322</v>
      </c>
      <c r="B124" s="22">
        <f>B106+B122</f>
        <v>0</v>
      </c>
      <c r="C124" s="13"/>
      <c r="D124" s="20"/>
      <c r="E124" s="6"/>
      <c r="F124" s="16"/>
      <c r="G124" s="21">
        <f>G106+G122</f>
        <v>0</v>
      </c>
      <c r="H124" s="14"/>
      <c r="I124" s="13">
        <f>G124-B124</f>
        <v>0</v>
      </c>
      <c r="J124" s="20"/>
      <c r="K124" s="6"/>
      <c r="M124" s="19"/>
      <c r="N124" s="3"/>
      <c r="O124"/>
    </row>
    <row r="125" spans="1:15" ht="15.6" customHeight="1" thickBot="1" x14ac:dyDescent="0.3">
      <c r="A125" s="18" t="s">
        <v>323</v>
      </c>
      <c r="B125" s="17">
        <f>B101+B109+B114</f>
        <v>0</v>
      </c>
      <c r="C125" s="13"/>
      <c r="D125" s="1"/>
      <c r="E125" s="1"/>
      <c r="F125" s="16"/>
      <c r="G125" s="17">
        <f>G101+G109+G114</f>
        <v>0</v>
      </c>
      <c r="H125" s="14"/>
      <c r="I125" s="13">
        <f>G125-B125</f>
        <v>0</v>
      </c>
      <c r="J125" s="1"/>
      <c r="K125" s="1"/>
      <c r="O125"/>
    </row>
    <row r="126" spans="1:15" ht="15.6" customHeight="1" x14ac:dyDescent="0.25">
      <c r="A126" s="10" t="s">
        <v>324</v>
      </c>
      <c r="B126" s="15">
        <f>B125-B124</f>
        <v>0</v>
      </c>
      <c r="C126" s="13"/>
      <c r="D126" s="1"/>
      <c r="E126" s="1"/>
      <c r="F126" s="16"/>
      <c r="G126" s="15">
        <f>G125-G124</f>
        <v>0</v>
      </c>
      <c r="H126" s="14"/>
      <c r="I126" s="13">
        <f>G126-B126</f>
        <v>0</v>
      </c>
      <c r="J126" s="1"/>
      <c r="K126" s="1"/>
      <c r="O126" s="7"/>
    </row>
    <row r="127" spans="1:15" ht="15" x14ac:dyDescent="0.25">
      <c r="A127" s="12"/>
      <c r="B127" s="12"/>
      <c r="C127" s="12"/>
      <c r="D127" s="11"/>
      <c r="E127" s="1"/>
      <c r="F127" s="12"/>
      <c r="G127" s="12"/>
      <c r="H127" s="12"/>
      <c r="I127" s="12"/>
      <c r="J127" s="11"/>
      <c r="K127" s="1"/>
      <c r="O127" s="4"/>
    </row>
    <row r="128" spans="1:15" x14ac:dyDescent="0.25">
      <c r="A128" s="305" t="s">
        <v>325</v>
      </c>
      <c r="B128" s="305"/>
      <c r="C128" s="305"/>
      <c r="D128" s="305"/>
      <c r="E128" s="305"/>
      <c r="F128" s="305"/>
      <c r="G128" s="305"/>
      <c r="H128" s="305"/>
      <c r="I128" s="305"/>
      <c r="J128" s="305"/>
      <c r="K128" s="305"/>
      <c r="O128" s="5"/>
    </row>
    <row r="129" spans="1:15" ht="53.25" customHeight="1" x14ac:dyDescent="0.25">
      <c r="A129" s="306" t="s">
        <v>326</v>
      </c>
      <c r="B129" s="306"/>
      <c r="C129" s="306"/>
      <c r="D129" s="306"/>
      <c r="E129" s="306"/>
      <c r="F129" s="306"/>
      <c r="G129" s="306"/>
      <c r="H129" s="306"/>
      <c r="I129" s="306"/>
      <c r="J129" s="306"/>
      <c r="K129" s="306"/>
      <c r="O129" s="5"/>
    </row>
    <row r="130" spans="1:15" ht="52.5" customHeight="1" x14ac:dyDescent="0.25">
      <c r="A130" s="306" t="s">
        <v>333</v>
      </c>
      <c r="B130" s="306"/>
      <c r="C130" s="306"/>
      <c r="D130" s="306"/>
      <c r="E130" s="306"/>
      <c r="F130" s="306"/>
      <c r="G130" s="306"/>
      <c r="H130" s="306"/>
      <c r="I130" s="306"/>
      <c r="J130" s="306"/>
      <c r="K130" s="306"/>
      <c r="O130" s="5"/>
    </row>
    <row r="131" spans="1:15" ht="32.4" customHeight="1" x14ac:dyDescent="0.25">
      <c r="A131" s="306" t="s">
        <v>334</v>
      </c>
      <c r="B131" s="306"/>
      <c r="C131" s="306"/>
      <c r="D131" s="306"/>
      <c r="E131" s="306"/>
      <c r="F131" s="306"/>
      <c r="G131" s="306"/>
      <c r="H131" s="306"/>
      <c r="I131" s="306"/>
      <c r="J131" s="306"/>
      <c r="K131" s="306"/>
      <c r="O131" s="5"/>
    </row>
    <row r="132" spans="1:15" ht="33" customHeight="1" x14ac:dyDescent="0.25">
      <c r="A132" s="306" t="s">
        <v>332</v>
      </c>
      <c r="B132" s="306"/>
      <c r="C132" s="306"/>
      <c r="D132" s="306"/>
      <c r="E132" s="306"/>
      <c r="F132" s="306"/>
      <c r="G132" s="306"/>
      <c r="H132" s="306"/>
      <c r="I132" s="306"/>
      <c r="J132" s="306"/>
      <c r="K132" s="306"/>
      <c r="O132" s="5"/>
    </row>
    <row r="133" spans="1:15" ht="18" customHeight="1" x14ac:dyDescent="0.25">
      <c r="A133" s="281" t="s">
        <v>327</v>
      </c>
      <c r="D133" s="10"/>
      <c r="E133" s="6"/>
      <c r="J133" s="10"/>
      <c r="K133" s="6"/>
      <c r="O133" s="5"/>
    </row>
    <row r="134" spans="1:15" ht="15" x14ac:dyDescent="0.25">
      <c r="D134" s="10"/>
      <c r="E134" s="6"/>
      <c r="J134" s="10"/>
      <c r="K134" s="6"/>
      <c r="O134" s="5"/>
    </row>
    <row r="135" spans="1:15" ht="15" x14ac:dyDescent="0.25">
      <c r="D135" s="10"/>
      <c r="E135" s="6"/>
      <c r="J135" s="10"/>
      <c r="K135" s="6"/>
      <c r="O135" s="5"/>
    </row>
    <row r="136" spans="1:15" ht="15" x14ac:dyDescent="0.25">
      <c r="D136" s="10"/>
      <c r="J136" s="10"/>
      <c r="O136" s="5"/>
    </row>
    <row r="137" spans="1:15" ht="15.6" x14ac:dyDescent="0.25">
      <c r="D137" s="9"/>
      <c r="J137" s="9"/>
      <c r="O137" s="5"/>
    </row>
    <row r="138" spans="1:15" ht="15.6" x14ac:dyDescent="0.25">
      <c r="D138" s="9"/>
      <c r="J138" s="9"/>
    </row>
    <row r="139" spans="1:15" ht="15.6" x14ac:dyDescent="0.25">
      <c r="D139" s="9"/>
      <c r="J139" s="9"/>
      <c r="O139" s="4"/>
    </row>
    <row r="140" spans="1:15" ht="8.25" customHeight="1" x14ac:dyDescent="0.25">
      <c r="D140" s="9"/>
      <c r="J140" s="9"/>
    </row>
    <row r="141" spans="1:15" x14ac:dyDescent="0.25">
      <c r="D141" s="8"/>
      <c r="J141" s="8"/>
    </row>
    <row r="142" spans="1:15" x14ac:dyDescent="0.25">
      <c r="D142" s="1"/>
      <c r="J142" s="1"/>
      <c r="O142" s="4"/>
    </row>
    <row r="143" spans="1:15" x14ac:dyDescent="0.25">
      <c r="D143" s="1"/>
      <c r="J143" s="1"/>
    </row>
    <row r="144" spans="1:15" x14ac:dyDescent="0.25">
      <c r="D144" s="1"/>
      <c r="J144" s="1"/>
    </row>
    <row r="145" spans="4:15" x14ac:dyDescent="0.25">
      <c r="D145" s="6"/>
      <c r="J145" s="6"/>
    </row>
    <row r="146" spans="4:15" x14ac:dyDescent="0.25">
      <c r="D146" s="6"/>
      <c r="J146" s="6"/>
    </row>
    <row r="147" spans="4:15" x14ac:dyDescent="0.25">
      <c r="D147" s="6"/>
      <c r="J147" s="6"/>
      <c r="O147" s="7"/>
    </row>
    <row r="148" spans="4:15" x14ac:dyDescent="0.25">
      <c r="D148" s="6"/>
      <c r="J148" s="6"/>
      <c r="O148" s="4"/>
    </row>
    <row r="149" spans="4:15" x14ac:dyDescent="0.25">
      <c r="D149" s="6"/>
      <c r="J149" s="6"/>
      <c r="O149" s="5"/>
    </row>
    <row r="150" spans="4:15" x14ac:dyDescent="0.25">
      <c r="D150" s="6"/>
      <c r="J150" s="6"/>
      <c r="O150" s="5"/>
    </row>
    <row r="151" spans="4:15" x14ac:dyDescent="0.25">
      <c r="D151" s="6"/>
      <c r="J151" s="6"/>
      <c r="O151" s="5"/>
    </row>
    <row r="152" spans="4:15" x14ac:dyDescent="0.25">
      <c r="D152" s="3"/>
      <c r="J152" s="3"/>
      <c r="O152" s="5"/>
    </row>
    <row r="153" spans="4:15" x14ac:dyDescent="0.25">
      <c r="D153" s="3"/>
      <c r="J153" s="3"/>
      <c r="O153" s="5"/>
    </row>
    <row r="154" spans="4:15" x14ac:dyDescent="0.25">
      <c r="D154" s="3"/>
      <c r="J154" s="3"/>
      <c r="O154" s="5"/>
    </row>
    <row r="155" spans="4:15" x14ac:dyDescent="0.25">
      <c r="D155" s="3"/>
      <c r="J155" s="3"/>
      <c r="O155" s="5"/>
    </row>
    <row r="156" spans="4:15" x14ac:dyDescent="0.25">
      <c r="D156" s="3"/>
      <c r="J156" s="3"/>
      <c r="O156" s="5"/>
    </row>
    <row r="157" spans="4:15" x14ac:dyDescent="0.25">
      <c r="D157" s="3"/>
      <c r="J157" s="3"/>
      <c r="O157" s="5"/>
    </row>
    <row r="158" spans="4:15" x14ac:dyDescent="0.25">
      <c r="D158" s="3"/>
      <c r="J158" s="3"/>
      <c r="O158" s="5"/>
    </row>
    <row r="159" spans="4:15" x14ac:dyDescent="0.25">
      <c r="D159" s="3"/>
      <c r="J159" s="3"/>
      <c r="O159" s="5"/>
    </row>
    <row r="160" spans="4:15" x14ac:dyDescent="0.25">
      <c r="D160" s="3"/>
      <c r="J160" s="3"/>
    </row>
    <row r="161" spans="4:15" x14ac:dyDescent="0.25">
      <c r="D161" s="3"/>
      <c r="J161" s="3"/>
      <c r="O161" s="4"/>
    </row>
    <row r="162" spans="4:15" x14ac:dyDescent="0.25">
      <c r="D162" s="3"/>
      <c r="J162" s="3"/>
    </row>
    <row r="163" spans="4:15" x14ac:dyDescent="0.25">
      <c r="D163" s="3"/>
      <c r="J163" s="3"/>
    </row>
    <row r="164" spans="4:15" x14ac:dyDescent="0.25">
      <c r="D164" s="3"/>
      <c r="J164" s="3"/>
      <c r="O164" s="4"/>
    </row>
    <row r="165" spans="4:15" x14ac:dyDescent="0.25">
      <c r="D165" s="3"/>
      <c r="J165" s="3"/>
    </row>
    <row r="166" spans="4:15" x14ac:dyDescent="0.25">
      <c r="D166" s="3"/>
      <c r="J166" s="3"/>
    </row>
    <row r="167" spans="4:15" x14ac:dyDescent="0.25">
      <c r="D167" s="3"/>
      <c r="J167" s="3"/>
    </row>
    <row r="168" spans="4:15" x14ac:dyDescent="0.25">
      <c r="D168" s="3"/>
      <c r="J168" s="3"/>
    </row>
    <row r="169" spans="4:15" x14ac:dyDescent="0.25">
      <c r="D169" s="3"/>
      <c r="J169" s="3"/>
    </row>
    <row r="170" spans="4:15" x14ac:dyDescent="0.25">
      <c r="D170" s="3"/>
      <c r="J170" s="3"/>
    </row>
    <row r="171" spans="4:15" x14ac:dyDescent="0.25">
      <c r="D171" s="3"/>
      <c r="J171" s="3"/>
    </row>
    <row r="172" spans="4:15" x14ac:dyDescent="0.25">
      <c r="D172" s="3"/>
      <c r="J172" s="3"/>
    </row>
    <row r="173" spans="4:15" x14ac:dyDescent="0.25">
      <c r="D173" s="3"/>
      <c r="J173" s="3"/>
    </row>
    <row r="174" spans="4:15" x14ac:dyDescent="0.25">
      <c r="D174" s="3"/>
      <c r="J174" s="3"/>
    </row>
    <row r="175" spans="4:15" x14ac:dyDescent="0.25">
      <c r="D175" s="3"/>
      <c r="J175" s="3"/>
    </row>
    <row r="176" spans="4:15" x14ac:dyDescent="0.25">
      <c r="D176" s="3"/>
      <c r="J176" s="3"/>
    </row>
    <row r="177" spans="4:10" x14ac:dyDescent="0.25">
      <c r="D177" s="3"/>
      <c r="J177" s="3"/>
    </row>
    <row r="178" spans="4:10" x14ac:dyDescent="0.25">
      <c r="D178" s="3"/>
      <c r="J178" s="3"/>
    </row>
    <row r="179" spans="4:10" x14ac:dyDescent="0.25">
      <c r="D179" s="3"/>
      <c r="J179" s="3"/>
    </row>
    <row r="180" spans="4:10" x14ac:dyDescent="0.25">
      <c r="D180" s="3"/>
      <c r="J180" s="3"/>
    </row>
    <row r="181" spans="4:10" x14ac:dyDescent="0.25">
      <c r="D181" s="3"/>
      <c r="J181" s="3"/>
    </row>
    <row r="182" spans="4:10" x14ac:dyDescent="0.25">
      <c r="D182" s="3"/>
      <c r="J182" s="3"/>
    </row>
    <row r="183" spans="4:10" x14ac:dyDescent="0.25">
      <c r="D183" s="3"/>
      <c r="J183" s="3"/>
    </row>
    <row r="184" spans="4:10" x14ac:dyDescent="0.25">
      <c r="D184" s="3"/>
      <c r="J184" s="3"/>
    </row>
    <row r="185" spans="4:10" x14ac:dyDescent="0.25">
      <c r="D185" s="3"/>
      <c r="J185" s="3"/>
    </row>
    <row r="186" spans="4:10" x14ac:dyDescent="0.25">
      <c r="D186" s="3"/>
      <c r="J186" s="3"/>
    </row>
    <row r="187" spans="4:10" x14ac:dyDescent="0.25">
      <c r="D187" s="3"/>
      <c r="J187" s="3"/>
    </row>
    <row r="188" spans="4:10" x14ac:dyDescent="0.25">
      <c r="D188" s="3"/>
      <c r="J188" s="3"/>
    </row>
    <row r="189" spans="4:10" x14ac:dyDescent="0.25">
      <c r="D189" s="3"/>
      <c r="J189" s="3"/>
    </row>
    <row r="190" spans="4:10" x14ac:dyDescent="0.25">
      <c r="D190" s="3"/>
      <c r="J190" s="3"/>
    </row>
    <row r="191" spans="4:10" x14ac:dyDescent="0.25">
      <c r="D191" s="3"/>
      <c r="J191" s="3"/>
    </row>
    <row r="192" spans="4:10" x14ac:dyDescent="0.25">
      <c r="D192" s="3"/>
      <c r="J192" s="3"/>
    </row>
    <row r="193" spans="4:10" x14ac:dyDescent="0.25">
      <c r="D193" s="2"/>
      <c r="J193" s="2"/>
    </row>
    <row r="194" spans="4:10" x14ac:dyDescent="0.25">
      <c r="D194" s="2"/>
      <c r="J194" s="2"/>
    </row>
    <row r="195" spans="4:10" x14ac:dyDescent="0.25">
      <c r="D195" s="2"/>
      <c r="J195" s="2"/>
    </row>
    <row r="196" spans="4:10" x14ac:dyDescent="0.25">
      <c r="D196" s="2"/>
      <c r="J196" s="2"/>
    </row>
    <row r="197" spans="4:10" x14ac:dyDescent="0.25">
      <c r="D197" s="2"/>
      <c r="J197" s="2"/>
    </row>
    <row r="198" spans="4:10" x14ac:dyDescent="0.25">
      <c r="D198" s="2"/>
      <c r="J198" s="2"/>
    </row>
    <row r="199" spans="4:10" x14ac:dyDescent="0.25">
      <c r="D199" s="2"/>
      <c r="J199" s="2"/>
    </row>
    <row r="200" spans="4:10" x14ac:dyDescent="0.25">
      <c r="D200" s="2"/>
      <c r="J200" s="2"/>
    </row>
    <row r="201" spans="4:10" x14ac:dyDescent="0.25">
      <c r="D201" s="2"/>
      <c r="J201" s="2"/>
    </row>
    <row r="202" spans="4:10" x14ac:dyDescent="0.25">
      <c r="D202" s="2"/>
      <c r="J202" s="2"/>
    </row>
    <row r="203" spans="4:10" x14ac:dyDescent="0.25">
      <c r="D203" s="2"/>
      <c r="J203" s="2"/>
    </row>
    <row r="204" spans="4:10" x14ac:dyDescent="0.25">
      <c r="D204" s="2"/>
      <c r="J204" s="2"/>
    </row>
    <row r="205" spans="4:10" x14ac:dyDescent="0.25">
      <c r="D205" s="2"/>
      <c r="J205" s="2"/>
    </row>
    <row r="206" spans="4:10" x14ac:dyDescent="0.25">
      <c r="D206" s="2"/>
      <c r="J206" s="2"/>
    </row>
    <row r="207" spans="4:10" x14ac:dyDescent="0.25">
      <c r="D207" s="2"/>
      <c r="J207" s="2"/>
    </row>
    <row r="208" spans="4:10" x14ac:dyDescent="0.25">
      <c r="D208" s="2"/>
      <c r="J208" s="2"/>
    </row>
    <row r="209" spans="4:10" x14ac:dyDescent="0.25">
      <c r="D209" s="2"/>
      <c r="J209" s="2"/>
    </row>
    <row r="210" spans="4:10" x14ac:dyDescent="0.25">
      <c r="D210" s="2"/>
      <c r="J210" s="2"/>
    </row>
    <row r="211" spans="4:10" x14ac:dyDescent="0.25">
      <c r="D211" s="2"/>
      <c r="J211" s="2"/>
    </row>
    <row r="212" spans="4:10" x14ac:dyDescent="0.25">
      <c r="D212" s="2"/>
      <c r="J212" s="2"/>
    </row>
    <row r="213" spans="4:10" x14ac:dyDescent="0.25">
      <c r="D213" s="2"/>
      <c r="J213" s="2"/>
    </row>
    <row r="214" spans="4:10" x14ac:dyDescent="0.25">
      <c r="D214" s="2"/>
      <c r="J214" s="2"/>
    </row>
    <row r="215" spans="4:10" x14ac:dyDescent="0.25">
      <c r="D215" s="2"/>
      <c r="J215" s="2"/>
    </row>
    <row r="216" spans="4:10" x14ac:dyDescent="0.25">
      <c r="D216" s="2"/>
      <c r="J216" s="2"/>
    </row>
    <row r="217" spans="4:10" x14ac:dyDescent="0.25">
      <c r="D217" s="2"/>
      <c r="J217" s="2"/>
    </row>
    <row r="218" spans="4:10" x14ac:dyDescent="0.25">
      <c r="D218" s="2"/>
      <c r="J218" s="2"/>
    </row>
    <row r="219" spans="4:10" x14ac:dyDescent="0.25">
      <c r="D219" s="2"/>
      <c r="J219" s="2"/>
    </row>
    <row r="220" spans="4:10" x14ac:dyDescent="0.25">
      <c r="D220" s="2"/>
      <c r="J220" s="2"/>
    </row>
    <row r="221" spans="4:10" x14ac:dyDescent="0.25">
      <c r="D221" s="2"/>
      <c r="J221" s="2"/>
    </row>
    <row r="222" spans="4:10" x14ac:dyDescent="0.25">
      <c r="D222" s="2"/>
      <c r="J222" s="2"/>
    </row>
    <row r="223" spans="4:10" x14ac:dyDescent="0.25">
      <c r="D223" s="2"/>
      <c r="J223" s="2"/>
    </row>
    <row r="224" spans="4:10" x14ac:dyDescent="0.25">
      <c r="D224" s="2"/>
      <c r="J224" s="2"/>
    </row>
    <row r="225" spans="4:10" x14ac:dyDescent="0.25">
      <c r="D225" s="2"/>
      <c r="J225" s="2"/>
    </row>
    <row r="226" spans="4:10" x14ac:dyDescent="0.25">
      <c r="D226" s="2"/>
      <c r="J226" s="2"/>
    </row>
    <row r="227" spans="4:10" x14ac:dyDescent="0.25">
      <c r="D227" s="2"/>
      <c r="J227" s="2"/>
    </row>
    <row r="228" spans="4:10" x14ac:dyDescent="0.25">
      <c r="D228" s="2"/>
      <c r="J228" s="2"/>
    </row>
    <row r="229" spans="4:10" x14ac:dyDescent="0.25">
      <c r="D229" s="2"/>
      <c r="J229" s="2"/>
    </row>
    <row r="230" spans="4:10" x14ac:dyDescent="0.25">
      <c r="D230" s="2"/>
      <c r="J230" s="2"/>
    </row>
    <row r="231" spans="4:10" x14ac:dyDescent="0.25">
      <c r="D231" s="2"/>
      <c r="J231" s="2"/>
    </row>
    <row r="232" spans="4:10" x14ac:dyDescent="0.25">
      <c r="D232" s="2"/>
      <c r="J232" s="2"/>
    </row>
    <row r="233" spans="4:10" x14ac:dyDescent="0.25">
      <c r="D233" s="2"/>
      <c r="J233" s="2"/>
    </row>
    <row r="234" spans="4:10" x14ac:dyDescent="0.25">
      <c r="D234" s="2"/>
      <c r="J234" s="2"/>
    </row>
    <row r="235" spans="4:10" x14ac:dyDescent="0.25">
      <c r="D235" s="2"/>
      <c r="J235" s="2"/>
    </row>
    <row r="236" spans="4:10" x14ac:dyDescent="0.25">
      <c r="D236" s="2"/>
      <c r="J236" s="2"/>
    </row>
    <row r="237" spans="4:10" x14ac:dyDescent="0.25">
      <c r="D237" s="2"/>
      <c r="J237" s="2"/>
    </row>
    <row r="238" spans="4:10" x14ac:dyDescent="0.25">
      <c r="D238" s="2"/>
      <c r="J238" s="2"/>
    </row>
    <row r="239" spans="4:10" x14ac:dyDescent="0.25">
      <c r="D239" s="2"/>
      <c r="J239" s="2"/>
    </row>
    <row r="240" spans="4:10" x14ac:dyDescent="0.25">
      <c r="D240" s="2"/>
      <c r="J240" s="2"/>
    </row>
    <row r="241" spans="4:10" x14ac:dyDescent="0.25">
      <c r="D241" s="2"/>
      <c r="J241" s="2"/>
    </row>
    <row r="242" spans="4:10" x14ac:dyDescent="0.25">
      <c r="D242" s="2"/>
      <c r="J242" s="2"/>
    </row>
    <row r="243" spans="4:10" x14ac:dyDescent="0.25">
      <c r="D243" s="2"/>
      <c r="J243" s="2"/>
    </row>
    <row r="244" spans="4:10" x14ac:dyDescent="0.25">
      <c r="D244" s="2"/>
      <c r="J244" s="2"/>
    </row>
    <row r="245" spans="4:10" x14ac:dyDescent="0.25">
      <c r="D245" s="2"/>
      <c r="J245" s="2"/>
    </row>
    <row r="246" spans="4:10" x14ac:dyDescent="0.25">
      <c r="D246" s="2"/>
      <c r="J246" s="2"/>
    </row>
    <row r="247" spans="4:10" x14ac:dyDescent="0.25">
      <c r="D247" s="2"/>
      <c r="J247" s="2"/>
    </row>
    <row r="248" spans="4:10" x14ac:dyDescent="0.25">
      <c r="D248" s="2"/>
      <c r="J248" s="2"/>
    </row>
    <row r="249" spans="4:10" x14ac:dyDescent="0.25">
      <c r="D249" s="2"/>
      <c r="J249" s="2"/>
    </row>
    <row r="250" spans="4:10" x14ac:dyDescent="0.25">
      <c r="D250" s="2"/>
      <c r="J250" s="2"/>
    </row>
    <row r="251" spans="4:10" x14ac:dyDescent="0.25">
      <c r="D251" s="2"/>
      <c r="J251" s="2"/>
    </row>
    <row r="252" spans="4:10" x14ac:dyDescent="0.25">
      <c r="D252" s="2"/>
      <c r="J252" s="2"/>
    </row>
    <row r="253" spans="4:10" x14ac:dyDescent="0.25">
      <c r="D253" s="2"/>
      <c r="J253" s="2"/>
    </row>
    <row r="254" spans="4:10" x14ac:dyDescent="0.25">
      <c r="D254" s="2"/>
      <c r="J254" s="2"/>
    </row>
    <row r="255" spans="4:10" x14ac:dyDescent="0.25">
      <c r="D255" s="2"/>
      <c r="J255" s="2"/>
    </row>
    <row r="256" spans="4:10" x14ac:dyDescent="0.25">
      <c r="D256" s="2"/>
      <c r="J256" s="2"/>
    </row>
    <row r="257" spans="4:10" x14ac:dyDescent="0.25">
      <c r="D257" s="2"/>
      <c r="J257" s="2"/>
    </row>
    <row r="258" spans="4:10" x14ac:dyDescent="0.25">
      <c r="D258" s="2"/>
      <c r="J258" s="2"/>
    </row>
    <row r="259" spans="4:10" x14ac:dyDescent="0.25">
      <c r="D259" s="2"/>
      <c r="J259" s="2"/>
    </row>
    <row r="260" spans="4:10" x14ac:dyDescent="0.25">
      <c r="D260" s="2"/>
      <c r="J260" s="2"/>
    </row>
    <row r="261" spans="4:10" x14ac:dyDescent="0.25">
      <c r="D261" s="2"/>
      <c r="J261" s="2"/>
    </row>
    <row r="262" spans="4:10" x14ac:dyDescent="0.25">
      <c r="D262" s="2"/>
      <c r="J262" s="2"/>
    </row>
    <row r="263" spans="4:10" x14ac:dyDescent="0.25">
      <c r="D263" s="2"/>
      <c r="J263" s="2"/>
    </row>
    <row r="264" spans="4:10" x14ac:dyDescent="0.25">
      <c r="D264" s="2"/>
      <c r="J264" s="2"/>
    </row>
    <row r="265" spans="4:10" x14ac:dyDescent="0.25">
      <c r="D265" s="2"/>
      <c r="J265" s="2"/>
    </row>
    <row r="266" spans="4:10" x14ac:dyDescent="0.25">
      <c r="D266" s="2"/>
      <c r="J266" s="2"/>
    </row>
    <row r="267" spans="4:10" x14ac:dyDescent="0.25">
      <c r="D267" s="2"/>
      <c r="J267" s="2"/>
    </row>
    <row r="268" spans="4:10" x14ac:dyDescent="0.25">
      <c r="D268" s="2"/>
      <c r="J268" s="2"/>
    </row>
    <row r="269" spans="4:10" x14ac:dyDescent="0.25">
      <c r="D269" s="2"/>
      <c r="J269" s="2"/>
    </row>
    <row r="270" spans="4:10" x14ac:dyDescent="0.25">
      <c r="D270" s="2"/>
      <c r="J270" s="2"/>
    </row>
    <row r="271" spans="4:10" x14ac:dyDescent="0.25">
      <c r="D271" s="2"/>
      <c r="J271" s="2"/>
    </row>
    <row r="272" spans="4:10" x14ac:dyDescent="0.25">
      <c r="D272" s="2"/>
      <c r="J272" s="2"/>
    </row>
    <row r="273" spans="4:10" x14ac:dyDescent="0.25">
      <c r="D273" s="2"/>
      <c r="J273" s="2"/>
    </row>
    <row r="274" spans="4:10" x14ac:dyDescent="0.25">
      <c r="D274" s="2"/>
      <c r="J274" s="2"/>
    </row>
    <row r="275" spans="4:10" x14ac:dyDescent="0.25">
      <c r="D275" s="2"/>
      <c r="J275" s="2"/>
    </row>
    <row r="276" spans="4:10" x14ac:dyDescent="0.25">
      <c r="D276" s="2"/>
      <c r="J276" s="2"/>
    </row>
    <row r="277" spans="4:10" x14ac:dyDescent="0.25">
      <c r="D277" s="2"/>
      <c r="J277" s="2"/>
    </row>
    <row r="278" spans="4:10" x14ac:dyDescent="0.25">
      <c r="D278" s="2"/>
      <c r="J278" s="2"/>
    </row>
    <row r="279" spans="4:10" x14ac:dyDescent="0.25">
      <c r="D279" s="2"/>
      <c r="J279" s="2"/>
    </row>
    <row r="280" spans="4:10" x14ac:dyDescent="0.25">
      <c r="D280" s="2"/>
      <c r="J280" s="2"/>
    </row>
    <row r="281" spans="4:10" x14ac:dyDescent="0.25">
      <c r="D281" s="2"/>
      <c r="J281" s="2"/>
    </row>
    <row r="282" spans="4:10" x14ac:dyDescent="0.25">
      <c r="D282" s="2"/>
      <c r="J282" s="2"/>
    </row>
    <row r="283" spans="4:10" x14ac:dyDescent="0.25">
      <c r="D283" s="2"/>
      <c r="J283" s="2"/>
    </row>
    <row r="284" spans="4:10" x14ac:dyDescent="0.25">
      <c r="D284" s="2"/>
      <c r="J284" s="2"/>
    </row>
    <row r="285" spans="4:10" x14ac:dyDescent="0.25">
      <c r="D285" s="2"/>
      <c r="J285" s="2"/>
    </row>
    <row r="286" spans="4:10" x14ac:dyDescent="0.25">
      <c r="D286" s="2"/>
      <c r="J286" s="2"/>
    </row>
    <row r="287" spans="4:10" x14ac:dyDescent="0.25">
      <c r="D287" s="2"/>
      <c r="J287" s="2"/>
    </row>
    <row r="288" spans="4:10" x14ac:dyDescent="0.25">
      <c r="D288" s="2"/>
      <c r="J288" s="2"/>
    </row>
    <row r="289" spans="4:10" x14ac:dyDescent="0.25">
      <c r="D289" s="2"/>
      <c r="J289" s="2"/>
    </row>
    <row r="290" spans="4:10" x14ac:dyDescent="0.25">
      <c r="D290" s="2"/>
      <c r="J290" s="2"/>
    </row>
    <row r="291" spans="4:10" x14ac:dyDescent="0.25">
      <c r="D291" s="2"/>
      <c r="J291" s="2"/>
    </row>
    <row r="292" spans="4:10" x14ac:dyDescent="0.25">
      <c r="D292" s="2"/>
      <c r="J292" s="2"/>
    </row>
    <row r="293" spans="4:10" x14ac:dyDescent="0.25">
      <c r="D293" s="2"/>
      <c r="J293" s="2"/>
    </row>
    <row r="294" spans="4:10" x14ac:dyDescent="0.25">
      <c r="D294" s="2"/>
      <c r="J294" s="2"/>
    </row>
    <row r="295" spans="4:10" x14ac:dyDescent="0.25">
      <c r="D295" s="2"/>
      <c r="J295" s="2"/>
    </row>
    <row r="296" spans="4:10" x14ac:dyDescent="0.25">
      <c r="D296" s="2"/>
      <c r="J296" s="2"/>
    </row>
    <row r="297" spans="4:10" x14ac:dyDescent="0.25">
      <c r="D297" s="2"/>
      <c r="J297" s="2"/>
    </row>
    <row r="298" spans="4:10" x14ac:dyDescent="0.25">
      <c r="D298" s="2"/>
      <c r="J298" s="2"/>
    </row>
    <row r="299" spans="4:10" x14ac:dyDescent="0.25">
      <c r="D299" s="2"/>
      <c r="J299" s="2"/>
    </row>
    <row r="300" spans="4:10" x14ac:dyDescent="0.25">
      <c r="D300" s="2"/>
      <c r="J300" s="2"/>
    </row>
    <row r="301" spans="4:10" x14ac:dyDescent="0.25">
      <c r="D301" s="2"/>
      <c r="J301" s="2"/>
    </row>
    <row r="302" spans="4:10" x14ac:dyDescent="0.25">
      <c r="D302" s="2"/>
      <c r="J302" s="2"/>
    </row>
    <row r="303" spans="4:10" x14ac:dyDescent="0.25">
      <c r="D303" s="2"/>
      <c r="J303" s="2"/>
    </row>
    <row r="304" spans="4:10" x14ac:dyDescent="0.25">
      <c r="D304" s="2"/>
      <c r="J304" s="2"/>
    </row>
    <row r="305" spans="4:10" x14ac:dyDescent="0.25">
      <c r="D305" s="2"/>
      <c r="J305" s="2"/>
    </row>
    <row r="306" spans="4:10" x14ac:dyDescent="0.25">
      <c r="D306" s="2"/>
      <c r="J306" s="2"/>
    </row>
    <row r="307" spans="4:10" x14ac:dyDescent="0.25">
      <c r="D307" s="2"/>
      <c r="J307" s="2"/>
    </row>
    <row r="308" spans="4:10" x14ac:dyDescent="0.25">
      <c r="D308" s="2"/>
      <c r="J308" s="2"/>
    </row>
    <row r="309" spans="4:10" x14ac:dyDescent="0.25">
      <c r="D309" s="2"/>
      <c r="J309" s="2"/>
    </row>
    <row r="310" spans="4:10" x14ac:dyDescent="0.25">
      <c r="D310" s="2"/>
      <c r="J310" s="2"/>
    </row>
    <row r="311" spans="4:10" x14ac:dyDescent="0.25">
      <c r="D311" s="2"/>
      <c r="J311" s="2"/>
    </row>
    <row r="312" spans="4:10" x14ac:dyDescent="0.25">
      <c r="D312" s="2"/>
      <c r="J312" s="2"/>
    </row>
    <row r="313" spans="4:10" x14ac:dyDescent="0.25">
      <c r="D313" s="2"/>
      <c r="J313" s="2"/>
    </row>
    <row r="314" spans="4:10" x14ac:dyDescent="0.25">
      <c r="D314" s="2"/>
      <c r="J314" s="2"/>
    </row>
    <row r="315" spans="4:10" x14ac:dyDescent="0.25">
      <c r="D315" s="2"/>
      <c r="J315" s="2"/>
    </row>
    <row r="316" spans="4:10" x14ac:dyDescent="0.25">
      <c r="D316" s="2"/>
      <c r="J316" s="2"/>
    </row>
    <row r="317" spans="4:10" x14ac:dyDescent="0.25">
      <c r="D317" s="2"/>
      <c r="J317" s="2"/>
    </row>
    <row r="318" spans="4:10" x14ac:dyDescent="0.25">
      <c r="D318" s="2"/>
      <c r="J318" s="2"/>
    </row>
    <row r="319" spans="4:10" x14ac:dyDescent="0.25">
      <c r="D319" s="2"/>
      <c r="J319" s="2"/>
    </row>
    <row r="320" spans="4:10" x14ac:dyDescent="0.25">
      <c r="D320" s="2"/>
      <c r="J320" s="2"/>
    </row>
    <row r="321" spans="4:10" x14ac:dyDescent="0.25">
      <c r="D321" s="2"/>
      <c r="J321" s="2"/>
    </row>
    <row r="322" spans="4:10" x14ac:dyDescent="0.25">
      <c r="D322" s="2"/>
      <c r="J322" s="2"/>
    </row>
    <row r="323" spans="4:10" x14ac:dyDescent="0.25">
      <c r="D323" s="2"/>
      <c r="J323" s="2"/>
    </row>
    <row r="324" spans="4:10" x14ac:dyDescent="0.25">
      <c r="D324" s="2"/>
      <c r="J324" s="2"/>
    </row>
    <row r="325" spans="4:10" x14ac:dyDescent="0.25">
      <c r="D325" s="2"/>
      <c r="J325" s="2"/>
    </row>
    <row r="326" spans="4:10" x14ac:dyDescent="0.25">
      <c r="D326" s="2"/>
      <c r="J326" s="2"/>
    </row>
    <row r="327" spans="4:10" x14ac:dyDescent="0.25">
      <c r="D327" s="2"/>
      <c r="J327" s="2"/>
    </row>
    <row r="328" spans="4:10" x14ac:dyDescent="0.25">
      <c r="D328" s="2"/>
      <c r="J328" s="2"/>
    </row>
    <row r="329" spans="4:10" x14ac:dyDescent="0.25">
      <c r="D329" s="2"/>
      <c r="J329" s="2"/>
    </row>
    <row r="330" spans="4:10" x14ac:dyDescent="0.25">
      <c r="D330" s="2"/>
      <c r="J330" s="2"/>
    </row>
    <row r="331" spans="4:10" x14ac:dyDescent="0.25">
      <c r="D331" s="2"/>
      <c r="J331" s="2"/>
    </row>
    <row r="332" spans="4:10" x14ac:dyDescent="0.25">
      <c r="D332" s="2"/>
      <c r="J332" s="2"/>
    </row>
    <row r="333" spans="4:10" x14ac:dyDescent="0.25">
      <c r="D333" s="2"/>
      <c r="J333" s="2"/>
    </row>
    <row r="334" spans="4:10" x14ac:dyDescent="0.25">
      <c r="D334" s="2"/>
      <c r="J334" s="2"/>
    </row>
    <row r="335" spans="4:10" x14ac:dyDescent="0.25">
      <c r="D335" s="2"/>
      <c r="J335" s="2"/>
    </row>
    <row r="336" spans="4:10" x14ac:dyDescent="0.25">
      <c r="D336" s="2"/>
      <c r="J336" s="2"/>
    </row>
    <row r="337" spans="4:10" x14ac:dyDescent="0.25">
      <c r="D337" s="2"/>
      <c r="J337" s="2"/>
    </row>
    <row r="338" spans="4:10" x14ac:dyDescent="0.25">
      <c r="D338" s="2"/>
      <c r="J338" s="2"/>
    </row>
    <row r="339" spans="4:10" x14ac:dyDescent="0.25">
      <c r="D339" s="2"/>
      <c r="J339" s="2"/>
    </row>
    <row r="340" spans="4:10" x14ac:dyDescent="0.25">
      <c r="D340" s="2"/>
      <c r="J340" s="2"/>
    </row>
    <row r="341" spans="4:10" x14ac:dyDescent="0.25">
      <c r="D341" s="2"/>
      <c r="J341" s="2"/>
    </row>
    <row r="342" spans="4:10" x14ac:dyDescent="0.25">
      <c r="D342" s="2"/>
      <c r="J342" s="2"/>
    </row>
    <row r="343" spans="4:10" x14ac:dyDescent="0.25">
      <c r="D343" s="2"/>
      <c r="J343" s="2"/>
    </row>
    <row r="344" spans="4:10" x14ac:dyDescent="0.25">
      <c r="D344" s="2"/>
      <c r="J344" s="2"/>
    </row>
    <row r="345" spans="4:10" x14ac:dyDescent="0.25">
      <c r="D345" s="2"/>
      <c r="J345" s="2"/>
    </row>
    <row r="346" spans="4:10" x14ac:dyDescent="0.25">
      <c r="D346" s="2"/>
      <c r="J346" s="2"/>
    </row>
    <row r="347" spans="4:10" x14ac:dyDescent="0.25">
      <c r="D347" s="2"/>
      <c r="J347" s="2"/>
    </row>
    <row r="348" spans="4:10" x14ac:dyDescent="0.25">
      <c r="D348" s="2"/>
      <c r="J348" s="2"/>
    </row>
    <row r="349" spans="4:10" x14ac:dyDescent="0.25">
      <c r="D349" s="2"/>
      <c r="J349" s="2"/>
    </row>
    <row r="350" spans="4:10" x14ac:dyDescent="0.25">
      <c r="D350" s="2"/>
      <c r="J350" s="2"/>
    </row>
    <row r="351" spans="4:10" x14ac:dyDescent="0.25">
      <c r="D351" s="2"/>
      <c r="J351" s="2"/>
    </row>
    <row r="352" spans="4:10" x14ac:dyDescent="0.25">
      <c r="D352" s="2"/>
      <c r="J352" s="2"/>
    </row>
    <row r="353" spans="4:10" x14ac:dyDescent="0.25">
      <c r="D353" s="2"/>
      <c r="J353" s="2"/>
    </row>
    <row r="354" spans="4:10" x14ac:dyDescent="0.25">
      <c r="D354" s="2"/>
      <c r="J354" s="2"/>
    </row>
    <row r="355" spans="4:10" x14ac:dyDescent="0.25">
      <c r="D355" s="2"/>
      <c r="J355" s="2"/>
    </row>
    <row r="356" spans="4:10" x14ac:dyDescent="0.25">
      <c r="D356" s="2"/>
      <c r="J356" s="2"/>
    </row>
    <row r="357" spans="4:10" x14ac:dyDescent="0.25">
      <c r="D357" s="2"/>
      <c r="J357" s="2"/>
    </row>
    <row r="358" spans="4:10" x14ac:dyDescent="0.25">
      <c r="D358" s="2"/>
      <c r="J358" s="2"/>
    </row>
    <row r="359" spans="4:10" x14ac:dyDescent="0.25">
      <c r="D359" s="2"/>
      <c r="J359" s="2"/>
    </row>
    <row r="360" spans="4:10" x14ac:dyDescent="0.25">
      <c r="D360" s="2"/>
      <c r="J360" s="2"/>
    </row>
    <row r="361" spans="4:10" x14ac:dyDescent="0.25">
      <c r="D361" s="2"/>
      <c r="J361" s="2"/>
    </row>
    <row r="362" spans="4:10" x14ac:dyDescent="0.25">
      <c r="D362" s="2"/>
      <c r="J362" s="2"/>
    </row>
    <row r="363" spans="4:10" x14ac:dyDescent="0.25">
      <c r="D363" s="2"/>
      <c r="J363" s="2"/>
    </row>
    <row r="364" spans="4:10" x14ac:dyDescent="0.25">
      <c r="D364" s="2"/>
      <c r="J364" s="2"/>
    </row>
    <row r="365" spans="4:10" x14ac:dyDescent="0.25">
      <c r="D365" s="2"/>
      <c r="J365" s="2"/>
    </row>
    <row r="366" spans="4:10" x14ac:dyDescent="0.25">
      <c r="D366" s="2"/>
      <c r="J366" s="2"/>
    </row>
    <row r="367" spans="4:10" x14ac:dyDescent="0.25">
      <c r="D367" s="2"/>
      <c r="J367" s="2"/>
    </row>
    <row r="368" spans="4:10" x14ac:dyDescent="0.25">
      <c r="D368" s="2"/>
      <c r="J368" s="2"/>
    </row>
    <row r="369" spans="4:10" x14ac:dyDescent="0.25">
      <c r="D369" s="2"/>
      <c r="J369" s="2"/>
    </row>
    <row r="370" spans="4:10" x14ac:dyDescent="0.25">
      <c r="D370" s="2"/>
      <c r="J370" s="2"/>
    </row>
    <row r="371" spans="4:10" x14ac:dyDescent="0.25">
      <c r="D371" s="2"/>
      <c r="J371" s="2"/>
    </row>
    <row r="372" spans="4:10" x14ac:dyDescent="0.25">
      <c r="D372" s="2"/>
      <c r="J372" s="2"/>
    </row>
    <row r="373" spans="4:10" x14ac:dyDescent="0.25">
      <c r="D373" s="2"/>
      <c r="J373" s="2"/>
    </row>
    <row r="374" spans="4:10" x14ac:dyDescent="0.25">
      <c r="D374" s="2"/>
      <c r="J374" s="2"/>
    </row>
    <row r="375" spans="4:10" x14ac:dyDescent="0.25">
      <c r="D375" s="2"/>
      <c r="J375" s="2"/>
    </row>
    <row r="376" spans="4:10" x14ac:dyDescent="0.25">
      <c r="D376" s="2"/>
      <c r="J376" s="2"/>
    </row>
    <row r="377" spans="4:10" x14ac:dyDescent="0.25">
      <c r="D377" s="2"/>
      <c r="J377" s="2"/>
    </row>
    <row r="378" spans="4:10" x14ac:dyDescent="0.25">
      <c r="D378" s="2"/>
      <c r="J378" s="2"/>
    </row>
    <row r="379" spans="4:10" x14ac:dyDescent="0.25">
      <c r="D379" s="2"/>
      <c r="J379" s="2"/>
    </row>
    <row r="380" spans="4:10" x14ac:dyDescent="0.25">
      <c r="D380" s="2"/>
      <c r="J380" s="2"/>
    </row>
    <row r="381" spans="4:10" x14ac:dyDescent="0.25">
      <c r="D381" s="2"/>
      <c r="J381" s="2"/>
    </row>
    <row r="382" spans="4:10" x14ac:dyDescent="0.25">
      <c r="D382" s="2"/>
      <c r="J382" s="2"/>
    </row>
    <row r="383" spans="4:10" x14ac:dyDescent="0.25">
      <c r="D383" s="2"/>
      <c r="J383" s="2"/>
    </row>
    <row r="384" spans="4:10" x14ac:dyDescent="0.25">
      <c r="D384" s="2"/>
      <c r="J384" s="2"/>
    </row>
    <row r="385" spans="4:10" x14ac:dyDescent="0.25">
      <c r="D385" s="2"/>
      <c r="J385" s="2"/>
    </row>
    <row r="386" spans="4:10" x14ac:dyDescent="0.25">
      <c r="D386" s="2"/>
      <c r="J386" s="2"/>
    </row>
    <row r="387" spans="4:10" x14ac:dyDescent="0.25">
      <c r="D387" s="2"/>
      <c r="J387" s="2"/>
    </row>
    <row r="388" spans="4:10" x14ac:dyDescent="0.25">
      <c r="D388" s="2"/>
      <c r="J388" s="2"/>
    </row>
    <row r="389" spans="4:10" x14ac:dyDescent="0.25">
      <c r="D389" s="2"/>
      <c r="J389" s="2"/>
    </row>
    <row r="390" spans="4:10" x14ac:dyDescent="0.25">
      <c r="D390" s="2"/>
      <c r="J390" s="2"/>
    </row>
    <row r="391" spans="4:10" x14ac:dyDescent="0.25">
      <c r="D391" s="2"/>
      <c r="J391" s="2"/>
    </row>
    <row r="392" spans="4:10" x14ac:dyDescent="0.25">
      <c r="D392" s="2"/>
      <c r="J392" s="2"/>
    </row>
    <row r="393" spans="4:10" x14ac:dyDescent="0.25">
      <c r="D393" s="2"/>
      <c r="J393" s="2"/>
    </row>
    <row r="394" spans="4:10" x14ac:dyDescent="0.25">
      <c r="D394" s="2"/>
      <c r="J394" s="2"/>
    </row>
    <row r="395" spans="4:10" x14ac:dyDescent="0.25">
      <c r="D395" s="2"/>
      <c r="J395" s="2"/>
    </row>
    <row r="396" spans="4:10" x14ac:dyDescent="0.25">
      <c r="D396" s="2"/>
      <c r="J396" s="2"/>
    </row>
    <row r="397" spans="4:10" x14ac:dyDescent="0.25">
      <c r="D397" s="2"/>
      <c r="J397" s="2"/>
    </row>
    <row r="398" spans="4:10" x14ac:dyDescent="0.25">
      <c r="D398" s="2"/>
      <c r="J398" s="2"/>
    </row>
    <row r="399" spans="4:10" x14ac:dyDescent="0.25">
      <c r="D399" s="2"/>
      <c r="J399" s="2"/>
    </row>
    <row r="400" spans="4:10" x14ac:dyDescent="0.25">
      <c r="D400" s="2"/>
      <c r="J400" s="2"/>
    </row>
    <row r="401" spans="4:10" x14ac:dyDescent="0.25">
      <c r="D401" s="2"/>
      <c r="J401" s="2"/>
    </row>
    <row r="402" spans="4:10" x14ac:dyDescent="0.25">
      <c r="D402" s="2"/>
      <c r="J402" s="2"/>
    </row>
    <row r="403" spans="4:10" x14ac:dyDescent="0.25">
      <c r="D403" s="2"/>
      <c r="J403" s="2"/>
    </row>
    <row r="404" spans="4:10" x14ac:dyDescent="0.25">
      <c r="D404" s="2"/>
      <c r="J404" s="2"/>
    </row>
    <row r="405" spans="4:10" x14ac:dyDescent="0.25">
      <c r="D405" s="2"/>
      <c r="J405" s="2"/>
    </row>
    <row r="406" spans="4:10" x14ac:dyDescent="0.25">
      <c r="D406" s="2"/>
      <c r="J406" s="2"/>
    </row>
    <row r="407" spans="4:10" x14ac:dyDescent="0.25">
      <c r="D407" s="2"/>
      <c r="J407" s="2"/>
    </row>
    <row r="408" spans="4:10" x14ac:dyDescent="0.25">
      <c r="D408" s="2"/>
      <c r="J408" s="2"/>
    </row>
    <row r="409" spans="4:10" x14ac:dyDescent="0.25">
      <c r="D409" s="2"/>
      <c r="J409" s="2"/>
    </row>
    <row r="410" spans="4:10" x14ac:dyDescent="0.25">
      <c r="D410" s="2"/>
      <c r="J410" s="2"/>
    </row>
    <row r="411" spans="4:10" x14ac:dyDescent="0.25">
      <c r="D411" s="2"/>
      <c r="J411" s="2"/>
    </row>
    <row r="412" spans="4:10" x14ac:dyDescent="0.25">
      <c r="D412" s="2"/>
      <c r="J412" s="2"/>
    </row>
    <row r="413" spans="4:10" x14ac:dyDescent="0.25">
      <c r="D413" s="2"/>
      <c r="J413" s="2"/>
    </row>
    <row r="414" spans="4:10" x14ac:dyDescent="0.25">
      <c r="D414" s="2"/>
      <c r="J414" s="2"/>
    </row>
    <row r="415" spans="4:10" x14ac:dyDescent="0.25">
      <c r="D415" s="2"/>
      <c r="J415" s="2"/>
    </row>
    <row r="416" spans="4:10" x14ac:dyDescent="0.25">
      <c r="D416" s="2"/>
      <c r="J416" s="2"/>
    </row>
    <row r="417" spans="4:10" x14ac:dyDescent="0.25">
      <c r="D417" s="2"/>
      <c r="J417" s="2"/>
    </row>
    <row r="418" spans="4:10" x14ac:dyDescent="0.25">
      <c r="D418" s="2"/>
      <c r="J418" s="2"/>
    </row>
    <row r="419" spans="4:10" x14ac:dyDescent="0.25">
      <c r="D419" s="2"/>
      <c r="J419" s="2"/>
    </row>
    <row r="420" spans="4:10" x14ac:dyDescent="0.25">
      <c r="D420" s="2"/>
      <c r="J420" s="2"/>
    </row>
    <row r="421" spans="4:10" x14ac:dyDescent="0.25">
      <c r="D421" s="2"/>
      <c r="J421" s="2"/>
    </row>
    <row r="422" spans="4:10" x14ac:dyDescent="0.25">
      <c r="D422" s="2"/>
      <c r="J422" s="2"/>
    </row>
    <row r="423" spans="4:10" x14ac:dyDescent="0.25">
      <c r="D423" s="2"/>
      <c r="J423" s="2"/>
    </row>
    <row r="424" spans="4:10" x14ac:dyDescent="0.25">
      <c r="D424" s="2"/>
      <c r="J424" s="2"/>
    </row>
    <row r="425" spans="4:10" x14ac:dyDescent="0.25">
      <c r="D425" s="2"/>
      <c r="J425" s="2"/>
    </row>
    <row r="426" spans="4:10" x14ac:dyDescent="0.25">
      <c r="D426" s="2"/>
      <c r="J426" s="2"/>
    </row>
    <row r="427" spans="4:10" x14ac:dyDescent="0.25">
      <c r="D427" s="2"/>
      <c r="J427" s="2"/>
    </row>
    <row r="428" spans="4:10" x14ac:dyDescent="0.25">
      <c r="D428" s="2"/>
      <c r="J428" s="2"/>
    </row>
    <row r="429" spans="4:10" x14ac:dyDescent="0.25">
      <c r="D429" s="2"/>
      <c r="J429" s="2"/>
    </row>
    <row r="430" spans="4:10" x14ac:dyDescent="0.25">
      <c r="D430" s="2"/>
      <c r="J430" s="2"/>
    </row>
    <row r="431" spans="4:10" x14ac:dyDescent="0.25">
      <c r="D431" s="2"/>
      <c r="J431" s="2"/>
    </row>
    <row r="432" spans="4:10" x14ac:dyDescent="0.25">
      <c r="D432" s="2"/>
      <c r="J432" s="2"/>
    </row>
    <row r="433" spans="4:10" x14ac:dyDescent="0.25">
      <c r="D433" s="2"/>
      <c r="J433" s="2"/>
    </row>
    <row r="434" spans="4:10" x14ac:dyDescent="0.25">
      <c r="D434" s="2"/>
      <c r="J434" s="2"/>
    </row>
    <row r="435" spans="4:10" x14ac:dyDescent="0.25">
      <c r="D435" s="2"/>
      <c r="J435" s="2"/>
    </row>
    <row r="436" spans="4:10" x14ac:dyDescent="0.25">
      <c r="D436" s="2"/>
      <c r="J436" s="2"/>
    </row>
    <row r="437" spans="4:10" x14ac:dyDescent="0.25">
      <c r="D437" s="2"/>
      <c r="J437" s="2"/>
    </row>
    <row r="438" spans="4:10" x14ac:dyDescent="0.25">
      <c r="D438" s="2"/>
      <c r="J438" s="2"/>
    </row>
    <row r="439" spans="4:10" x14ac:dyDescent="0.25">
      <c r="D439" s="2"/>
      <c r="J439" s="2"/>
    </row>
    <row r="440" spans="4:10" x14ac:dyDescent="0.25">
      <c r="D440" s="2"/>
      <c r="J440" s="2"/>
    </row>
    <row r="441" spans="4:10" x14ac:dyDescent="0.25">
      <c r="D441" s="2"/>
      <c r="J441" s="2"/>
    </row>
    <row r="442" spans="4:10" x14ac:dyDescent="0.25">
      <c r="D442" s="2"/>
      <c r="J442" s="2"/>
    </row>
    <row r="443" spans="4:10" x14ac:dyDescent="0.25">
      <c r="D443" s="2"/>
      <c r="J443" s="2"/>
    </row>
    <row r="444" spans="4:10" x14ac:dyDescent="0.25">
      <c r="D444" s="2"/>
      <c r="J444" s="2"/>
    </row>
    <row r="445" spans="4:10" x14ac:dyDescent="0.25">
      <c r="D445" s="2"/>
      <c r="J445" s="2"/>
    </row>
    <row r="446" spans="4:10" x14ac:dyDescent="0.25">
      <c r="D446" s="2"/>
      <c r="J446" s="2"/>
    </row>
    <row r="447" spans="4:10" x14ac:dyDescent="0.25">
      <c r="D447" s="2"/>
      <c r="J447" s="2"/>
    </row>
    <row r="448" spans="4:10" x14ac:dyDescent="0.25">
      <c r="D448" s="2"/>
      <c r="J448" s="2"/>
    </row>
    <row r="449" spans="4:10" x14ac:dyDescent="0.25">
      <c r="D449" s="2"/>
      <c r="J449" s="2"/>
    </row>
    <row r="450" spans="4:10" x14ac:dyDescent="0.25">
      <c r="D450" s="2"/>
      <c r="J450" s="2"/>
    </row>
    <row r="451" spans="4:10" x14ac:dyDescent="0.25">
      <c r="D451" s="2"/>
      <c r="J451" s="2"/>
    </row>
    <row r="452" spans="4:10" x14ac:dyDescent="0.25">
      <c r="D452" s="2"/>
      <c r="J452" s="2"/>
    </row>
    <row r="453" spans="4:10" x14ac:dyDescent="0.25">
      <c r="D453" s="2"/>
      <c r="J453" s="2"/>
    </row>
    <row r="454" spans="4:10" x14ac:dyDescent="0.25">
      <c r="D454" s="2"/>
      <c r="J454" s="2"/>
    </row>
    <row r="455" spans="4:10" x14ac:dyDescent="0.25">
      <c r="D455" s="2"/>
      <c r="J455" s="2"/>
    </row>
    <row r="456" spans="4:10" x14ac:dyDescent="0.25">
      <c r="D456" s="2"/>
      <c r="J456" s="2"/>
    </row>
    <row r="457" spans="4:10" x14ac:dyDescent="0.25">
      <c r="D457" s="2"/>
      <c r="J457" s="2"/>
    </row>
    <row r="458" spans="4:10" x14ac:dyDescent="0.25">
      <c r="D458" s="2"/>
      <c r="J458" s="2"/>
    </row>
    <row r="459" spans="4:10" x14ac:dyDescent="0.25">
      <c r="D459" s="2"/>
      <c r="J459" s="2"/>
    </row>
    <row r="460" spans="4:10" x14ac:dyDescent="0.25">
      <c r="D460" s="2"/>
      <c r="J460" s="2"/>
    </row>
    <row r="461" spans="4:10" x14ac:dyDescent="0.25">
      <c r="D461" s="2"/>
      <c r="J461" s="2"/>
    </row>
    <row r="462" spans="4:10" x14ac:dyDescent="0.25">
      <c r="D462" s="2"/>
      <c r="J462" s="2"/>
    </row>
    <row r="463" spans="4:10" x14ac:dyDescent="0.25">
      <c r="D463" s="2"/>
      <c r="J463" s="2"/>
    </row>
    <row r="464" spans="4:10" x14ac:dyDescent="0.25">
      <c r="D464" s="2"/>
      <c r="J464" s="2"/>
    </row>
    <row r="465" spans="4:10" x14ac:dyDescent="0.25">
      <c r="D465" s="2"/>
      <c r="J465" s="2"/>
    </row>
    <row r="466" spans="4:10" x14ac:dyDescent="0.25">
      <c r="D466" s="2"/>
      <c r="J466" s="2"/>
    </row>
    <row r="467" spans="4:10" x14ac:dyDescent="0.25">
      <c r="D467" s="2"/>
      <c r="J467" s="2"/>
    </row>
    <row r="468" spans="4:10" x14ac:dyDescent="0.25">
      <c r="D468" s="2"/>
      <c r="J468" s="2"/>
    </row>
    <row r="469" spans="4:10" x14ac:dyDescent="0.25">
      <c r="D469" s="2"/>
      <c r="J469" s="2"/>
    </row>
    <row r="470" spans="4:10" x14ac:dyDescent="0.25">
      <c r="D470" s="2"/>
      <c r="J470" s="2"/>
    </row>
    <row r="471" spans="4:10" x14ac:dyDescent="0.25">
      <c r="D471" s="2"/>
      <c r="J471" s="2"/>
    </row>
    <row r="472" spans="4:10" x14ac:dyDescent="0.25">
      <c r="D472" s="2"/>
      <c r="J472" s="2"/>
    </row>
    <row r="473" spans="4:10" x14ac:dyDescent="0.25">
      <c r="D473" s="2"/>
      <c r="J473" s="2"/>
    </row>
    <row r="474" spans="4:10" x14ac:dyDescent="0.25">
      <c r="D474" s="2"/>
      <c r="J474" s="2"/>
    </row>
    <row r="475" spans="4:10" x14ac:dyDescent="0.25">
      <c r="D475" s="2"/>
      <c r="J475" s="2"/>
    </row>
    <row r="476" spans="4:10" x14ac:dyDescent="0.25">
      <c r="D476" s="2"/>
      <c r="J476" s="2"/>
    </row>
    <row r="477" spans="4:10" x14ac:dyDescent="0.25">
      <c r="D477" s="2"/>
      <c r="J477" s="2"/>
    </row>
    <row r="478" spans="4:10" x14ac:dyDescent="0.25">
      <c r="D478" s="2"/>
      <c r="J478" s="2"/>
    </row>
    <row r="479" spans="4:10" x14ac:dyDescent="0.25">
      <c r="D479" s="2"/>
      <c r="J479" s="2"/>
    </row>
    <row r="480" spans="4:10" x14ac:dyDescent="0.25">
      <c r="D480" s="2"/>
      <c r="J480" s="2"/>
    </row>
    <row r="481" spans="4:10" x14ac:dyDescent="0.25">
      <c r="D481" s="2"/>
      <c r="J481" s="2"/>
    </row>
    <row r="482" spans="4:10" x14ac:dyDescent="0.25">
      <c r="D482" s="2"/>
      <c r="J482" s="2"/>
    </row>
    <row r="483" spans="4:10" x14ac:dyDescent="0.25">
      <c r="D483" s="2"/>
      <c r="J483" s="2"/>
    </row>
    <row r="484" spans="4:10" x14ac:dyDescent="0.25">
      <c r="D484" s="2"/>
      <c r="J484" s="2"/>
    </row>
    <row r="485" spans="4:10" x14ac:dyDescent="0.25">
      <c r="D485" s="2"/>
      <c r="J485" s="2"/>
    </row>
    <row r="486" spans="4:10" x14ac:dyDescent="0.25">
      <c r="D486" s="2"/>
      <c r="J486" s="2"/>
    </row>
    <row r="487" spans="4:10" x14ac:dyDescent="0.25">
      <c r="D487" s="2"/>
      <c r="J487" s="2"/>
    </row>
    <row r="488" spans="4:10" x14ac:dyDescent="0.25">
      <c r="D488" s="2"/>
      <c r="J488" s="2"/>
    </row>
    <row r="489" spans="4:10" x14ac:dyDescent="0.25">
      <c r="D489" s="2"/>
      <c r="J489" s="2"/>
    </row>
    <row r="490" spans="4:10" x14ac:dyDescent="0.25">
      <c r="D490" s="2"/>
      <c r="J490" s="2"/>
    </row>
    <row r="491" spans="4:10" x14ac:dyDescent="0.25">
      <c r="D491" s="2"/>
      <c r="J491" s="2"/>
    </row>
    <row r="492" spans="4:10" x14ac:dyDescent="0.25">
      <c r="D492" s="2"/>
      <c r="J492" s="2"/>
    </row>
    <row r="493" spans="4:10" x14ac:dyDescent="0.25">
      <c r="D493" s="2"/>
      <c r="J493" s="2"/>
    </row>
    <row r="494" spans="4:10" x14ac:dyDescent="0.25">
      <c r="D494" s="2"/>
      <c r="J494" s="2"/>
    </row>
    <row r="495" spans="4:10" x14ac:dyDescent="0.25">
      <c r="D495" s="2"/>
      <c r="J495" s="2"/>
    </row>
    <row r="496" spans="4:10" x14ac:dyDescent="0.25">
      <c r="D496" s="2"/>
      <c r="J496" s="2"/>
    </row>
    <row r="497" spans="4:10" x14ac:dyDescent="0.25">
      <c r="D497" s="2"/>
      <c r="J497" s="2"/>
    </row>
    <row r="498" spans="4:10" x14ac:dyDescent="0.25">
      <c r="D498" s="2"/>
      <c r="J498" s="2"/>
    </row>
    <row r="499" spans="4:10" x14ac:dyDescent="0.25">
      <c r="D499" s="2"/>
      <c r="J499" s="2"/>
    </row>
    <row r="500" spans="4:10" x14ac:dyDescent="0.25">
      <c r="D500" s="2"/>
      <c r="J500" s="2"/>
    </row>
    <row r="501" spans="4:10" x14ac:dyDescent="0.25">
      <c r="D501" s="2"/>
      <c r="J501" s="2"/>
    </row>
    <row r="502" spans="4:10" x14ac:dyDescent="0.25">
      <c r="D502" s="2"/>
      <c r="J502" s="2"/>
    </row>
    <row r="503" spans="4:10" x14ac:dyDescent="0.25">
      <c r="D503" s="2"/>
      <c r="J503" s="2"/>
    </row>
    <row r="504" spans="4:10" x14ac:dyDescent="0.25">
      <c r="D504" s="2"/>
      <c r="J504" s="2"/>
    </row>
    <row r="505" spans="4:10" x14ac:dyDescent="0.25">
      <c r="D505" s="2"/>
      <c r="J505" s="2"/>
    </row>
    <row r="506" spans="4:10" x14ac:dyDescent="0.25">
      <c r="D506" s="2"/>
      <c r="J506" s="2"/>
    </row>
    <row r="507" spans="4:10" x14ac:dyDescent="0.25">
      <c r="D507" s="2"/>
      <c r="J507" s="2"/>
    </row>
  </sheetData>
  <mergeCells count="86">
    <mergeCell ref="Q107:S107"/>
    <mergeCell ref="Q84:S84"/>
    <mergeCell ref="P98:P99"/>
    <mergeCell ref="Q98:S99"/>
    <mergeCell ref="T98:T99"/>
    <mergeCell ref="P105:P106"/>
    <mergeCell ref="Q105:S106"/>
    <mergeCell ref="T105:T106"/>
    <mergeCell ref="Q101:S101"/>
    <mergeCell ref="Q102:S102"/>
    <mergeCell ref="Q104:S104"/>
    <mergeCell ref="Q100:S100"/>
    <mergeCell ref="T76:T77"/>
    <mergeCell ref="P79:P80"/>
    <mergeCell ref="Q79:S80"/>
    <mergeCell ref="T79:T80"/>
    <mergeCell ref="Q81:S81"/>
    <mergeCell ref="Q83:S83"/>
    <mergeCell ref="Q75:S75"/>
    <mergeCell ref="P76:P77"/>
    <mergeCell ref="Q76:S77"/>
    <mergeCell ref="Q82:S82"/>
    <mergeCell ref="P71:P72"/>
    <mergeCell ref="Q71:S72"/>
    <mergeCell ref="T71:T72"/>
    <mergeCell ref="Q73:S73"/>
    <mergeCell ref="Q74:S74"/>
    <mergeCell ref="P50:P51"/>
    <mergeCell ref="Q50:S51"/>
    <mergeCell ref="T50:T51"/>
    <mergeCell ref="P69:P70"/>
    <mergeCell ref="Q69:S70"/>
    <mergeCell ref="T69:T70"/>
    <mergeCell ref="P42:P43"/>
    <mergeCell ref="R45:T45"/>
    <mergeCell ref="P48:P49"/>
    <mergeCell ref="Q48:S49"/>
    <mergeCell ref="T48:T49"/>
    <mergeCell ref="A132:K132"/>
    <mergeCell ref="Q26:S26"/>
    <mergeCell ref="Q27:S28"/>
    <mergeCell ref="Q29:S29"/>
    <mergeCell ref="P39:P40"/>
    <mergeCell ref="Q39:S40"/>
    <mergeCell ref="A131:K131"/>
    <mergeCell ref="P33:P34"/>
    <mergeCell ref="P27:P28"/>
    <mergeCell ref="P31:P32"/>
    <mergeCell ref="A130:K130"/>
    <mergeCell ref="Q103:S103"/>
    <mergeCell ref="R46:T46"/>
    <mergeCell ref="R47:T47"/>
    <mergeCell ref="Q35:S35"/>
    <mergeCell ref="Q38:S38"/>
    <mergeCell ref="P3:S3"/>
    <mergeCell ref="A128:K128"/>
    <mergeCell ref="A129:K129"/>
    <mergeCell ref="P12:Q12"/>
    <mergeCell ref="P13:Q13"/>
    <mergeCell ref="P14:Q14"/>
    <mergeCell ref="P15:Q15"/>
    <mergeCell ref="P16:Q16"/>
    <mergeCell ref="P17:Q17"/>
    <mergeCell ref="Q42:S43"/>
    <mergeCell ref="P36:P37"/>
    <mergeCell ref="Q36:S37"/>
    <mergeCell ref="Q78:S78"/>
    <mergeCell ref="P9:T10"/>
    <mergeCell ref="P20:Q20"/>
    <mergeCell ref="Q24:S25"/>
    <mergeCell ref="P24:P25"/>
    <mergeCell ref="T24:T25"/>
    <mergeCell ref="Q23:S23"/>
    <mergeCell ref="P18:Q18"/>
    <mergeCell ref="P19:Q19"/>
    <mergeCell ref="T27:T28"/>
    <mergeCell ref="T31:T32"/>
    <mergeCell ref="Q33:S34"/>
    <mergeCell ref="T33:T34"/>
    <mergeCell ref="R44:T44"/>
    <mergeCell ref="Q30:S30"/>
    <mergeCell ref="Q41:S41"/>
    <mergeCell ref="Q31:S32"/>
    <mergeCell ref="T39:T40"/>
    <mergeCell ref="T42:T43"/>
    <mergeCell ref="T36:T37"/>
  </mergeCells>
  <dataValidations count="7">
    <dataValidation type="list" allowBlank="1" showInputMessage="1" showErrorMessage="1" error="Please select an option from the dropdown arrow" sqref="Q89:Q95" xr:uid="{092785FE-4C36-41F6-83B6-DCD3711C61C5}">
      <formula1>$AB$1:$AB$4</formula1>
    </dataValidation>
    <dataValidation type="list" allowBlank="1" showInputMessage="1" showErrorMessage="1" sqref="T79:T80" xr:uid="{882AD90C-445D-43E7-976D-7D59BBE6E9CA}">
      <formula1>$AA$1:$AA$4</formula1>
    </dataValidation>
    <dataValidation type="list" allowBlank="1" showInputMessage="1" showErrorMessage="1" error="Please select an option from the dropdown arrow" sqref="U60:U66" xr:uid="{A824E7FF-A947-463E-8BD4-E1F20A63FBA9}">
      <formula1>$Z$1:$Z$7</formula1>
    </dataValidation>
    <dataValidation type="list" allowBlank="1" showInputMessage="1" showErrorMessage="1" sqref="T24:T25 T36:T37 T39:T41 T30:T34 V45:V47 T69:T70 T76:T77 T73:T74 T81 T83 T98:T99 T105:T106 T103 T101 T27:T28 T48:T51" xr:uid="{298C62C7-9823-4BE4-AF37-0BEA88D0F4E8}">
      <formula1>$Y$1:$Y$3</formula1>
    </dataValidation>
    <dataValidation type="custom" allowBlank="1" showInputMessage="1" showErrorMessage="1" error="Please input numbers only" sqref="R89:T95" xr:uid="{DDF37EAE-2C06-4B4B-86EA-E62D7AF66851}">
      <formula1>ISNUMBER(R89)</formula1>
    </dataValidation>
    <dataValidation type="custom" allowBlank="1" showErrorMessage="1" error="Please input numbers only" promptTitle="Please input numbers only" sqref="S60:T66" xr:uid="{3C4F4814-022C-4902-87B7-9C5A6A3BB365}">
      <formula1>ISNUMBER(S60)</formula1>
    </dataValidation>
    <dataValidation type="list" allowBlank="1" showInputMessage="1" showErrorMessage="1" sqref="Q7:R7" xr:uid="{89E096EE-9841-4DB6-8229-96A4B0D65E31}">
      <formula1>$T$1:$T$8</formula1>
    </dataValidation>
  </dataValidations>
  <printOptions horizontalCentered="1"/>
  <pageMargins left="0.25" right="0.25" top="0.75" bottom="0.75" header="0.3" footer="0.3"/>
  <pageSetup paperSize="17" scale="50" fitToHeight="2" orientation="landscape" r:id="rId1"/>
  <headerFooter alignWithMargins="0">
    <oddHeader>&amp;C&amp;"Arial,Bold"&amp;14Total Project Budget
PFA after Bid Adjustments</oddHeader>
    <oddFooter>&amp;L&amp;Z&amp;F&amp;R&amp;P of &amp;N</oddFooter>
  </headerFooter>
  <rowBreaks count="1" manualBreakCount="1">
    <brk id="82"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PFA vs. Bid Data (OPM Version)</vt:lpstr>
      <vt:lpstr>'PFA vs. Bid Data (OPM Version)'!Print_Area</vt:lpstr>
      <vt:lpstr>'PFA vs. Bid Data (OPM Version)'!Print_Titles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2026-04-08T14:24:50Z</dcterms:created>
  <dcterms:modified xsi:type="dcterms:W3CDTF">2026-04-08T14:25:14Z</dcterms:modified>
  <cp:category/>
  <cp:contentStatus/>
</cp:coreProperties>
</file>